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anie.meunier\Desktop\"/>
    </mc:Choice>
  </mc:AlternateContent>
  <bookViews>
    <workbookView xWindow="0" yWindow="0" windowWidth="23040" windowHeight="8616"/>
  </bookViews>
  <sheets>
    <sheet name="Index égalité" sheetId="1" r:id="rId1"/>
    <sheet name="Ref calcul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C32" i="2"/>
  <c r="N24" i="2"/>
  <c r="E24" i="2"/>
  <c r="N22" i="2"/>
  <c r="O22" i="2" s="1"/>
  <c r="E22" i="2"/>
  <c r="U34" i="2" s="1"/>
  <c r="L16" i="2"/>
  <c r="M16" i="2" s="1"/>
  <c r="C16" i="2"/>
  <c r="D16" i="2" s="1"/>
  <c r="E7" i="2"/>
  <c r="N6" i="2"/>
  <c r="N4" i="2"/>
  <c r="U33" i="2" s="1"/>
  <c r="E4" i="2"/>
  <c r="F4" i="2" s="1"/>
  <c r="O4" i="2" l="1"/>
  <c r="F22" i="2"/>
  <c r="U32" i="2"/>
  <c r="T31" i="2" s="1"/>
</calcChain>
</file>

<file path=xl/sharedStrings.xml><?xml version="1.0" encoding="utf-8"?>
<sst xmlns="http://schemas.openxmlformats.org/spreadsheetml/2006/main" count="69" uniqueCount="54">
  <si>
    <t>COMMUNAUTE URBAINE DE DUNKERQUE</t>
  </si>
  <si>
    <t>90/100</t>
  </si>
  <si>
    <t>Contact :</t>
  </si>
  <si>
    <t>&gt;&gt;&gt; Documentation explicative</t>
  </si>
  <si>
    <t>dgcl-index@dgcl.gouv.fr</t>
  </si>
  <si>
    <t>Score global</t>
  </si>
  <si>
    <t xml:space="preserve">1/ Écart global de rémunération entre les femmes et les hommes, pour les fonctionnaires  </t>
  </si>
  <si>
    <t>48/50</t>
  </si>
  <si>
    <t>Indicateur 1 calculable</t>
  </si>
  <si>
    <t>2/ Écart global de rémunération entre les femmes et les hommes, pour les agents contractuels sur emploi permanent</t>
  </si>
  <si>
    <t>13/15</t>
  </si>
  <si>
    <t>Indicateur 2 calculable</t>
  </si>
  <si>
    <t>3/ Écart de taux de promotion de grade entre les femmes et les hommes (taux de promus / promouvables)</t>
  </si>
  <si>
    <t>25/25</t>
  </si>
  <si>
    <t>Indicateur 3 calculable</t>
  </si>
  <si>
    <t>4/ Nombre d’agents publics du sexe sous-représenté parmi les dix agents publics ayant perçu les plus hautes rémunérations</t>
  </si>
  <si>
    <t>4/10</t>
  </si>
  <si>
    <t>Indicateur4 calculable</t>
  </si>
  <si>
    <t>Décret n° 2024-802 du 13 juillet 2024 relatif aux modalités de calcul des indicateurs relatifs à la mesure et à la réduction des écarts de rémunération entre les femmes et les hommes dans la fonction publique territoriale</t>
  </si>
  <si>
    <t>indicateurs</t>
  </si>
  <si>
    <t>score (points*)</t>
  </si>
  <si>
    <t>Votre score (points*)</t>
  </si>
  <si>
    <t xml:space="preserve">Indicateur 1 : </t>
  </si>
  <si>
    <t xml:space="preserve">Indicateur 2 : </t>
  </si>
  <si>
    <r>
      <t xml:space="preserve">Écart global de rémunération en équivalent temps plein entre les femmes et les hommes, pour les </t>
    </r>
    <r>
      <rPr>
        <b/>
        <sz val="11"/>
        <color rgb="FF000000"/>
        <rFont val="Calibri"/>
        <family val="2"/>
        <scheme val="minor"/>
      </rPr>
      <t>fonctionnaires</t>
    </r>
    <r>
      <rPr>
        <sz val="11"/>
        <color rgb="FF000000"/>
        <rFont val="Calibri"/>
        <family val="2"/>
        <scheme val="minor"/>
      </rPr>
      <t>, par filières et catégorie hiérarchiques équivalentes</t>
    </r>
  </si>
  <si>
    <r>
      <t xml:space="preserve">Écart global de rémunération en équivalent temps plein entre les femmes et les hommes, pour les agents </t>
    </r>
    <r>
      <rPr>
        <b/>
        <sz val="11"/>
        <color rgb="FF000000"/>
        <rFont val="Calibri"/>
        <family val="2"/>
        <scheme val="minor"/>
      </rPr>
      <t>contractuels sur emploi permanent</t>
    </r>
    <r>
      <rPr>
        <sz val="11"/>
        <color rgb="FF000000"/>
        <rFont val="Calibri"/>
        <family val="2"/>
        <scheme val="minor"/>
      </rPr>
      <t>, par filières et catégorie hiérarchiques équivalentes</t>
    </r>
  </si>
  <si>
    <t>Nombre de fonctionnaires hommes :</t>
  </si>
  <si>
    <t>Nombre de contractuels hommes :</t>
  </si>
  <si>
    <t>IND 1.1.1'!G385</t>
  </si>
  <si>
    <t>IND 1.2.1'!R94+'IND 1.2.1'!T94</t>
  </si>
  <si>
    <t>Nombre de contractuels femmes :</t>
  </si>
  <si>
    <t>Nombre de fonctionnaires femmes :</t>
  </si>
  <si>
    <t>IND 1.2.1'!S94+'IND 1.2.1'!U94</t>
  </si>
  <si>
    <t>cf INDEX_AIDE</t>
  </si>
  <si>
    <t>IND 1.1.1'!H385</t>
  </si>
  <si>
    <t>Indicateur 1</t>
  </si>
  <si>
    <t>Indicateur 2</t>
  </si>
  <si>
    <t xml:space="preserve">Indicateur 3 : </t>
  </si>
  <si>
    <t xml:space="preserve">Indicateur 4 : </t>
  </si>
  <si>
    <t xml:space="preserve">Écart de taux de promotion de grade entre les femmes et les hommes </t>
  </si>
  <si>
    <t xml:space="preserve">Nombre d’agents publics du sexe sous-représenté parmi les dix agents publics ayant perçu les plus hautes rémunérations </t>
  </si>
  <si>
    <t>Nombre d'hommes promus :</t>
  </si>
  <si>
    <t>Nombre d'hommes :</t>
  </si>
  <si>
    <t>IND 1.9.5 - 1.9.6.1'!B25+'IND 1.9.5 - 1.9.6.1'!B26</t>
  </si>
  <si>
    <t>Nombre de femmes promus :</t>
  </si>
  <si>
    <t>Nombre de femmes :</t>
  </si>
  <si>
    <t>IND 1.9.5 - 1.9.6.1'!C25+'IND 1.9.5 - 1.9.6.1'!C26</t>
  </si>
  <si>
    <t>Calculable</t>
  </si>
  <si>
    <t>Indicateur 3</t>
  </si>
  <si>
    <t>en pourcentage</t>
  </si>
  <si>
    <t>Indicateur 4</t>
  </si>
  <si>
    <t>Indicateur 1 :</t>
  </si>
  <si>
    <t>Indicateur 2 :</t>
  </si>
  <si>
    <t>Indicateur 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</si>
</sst>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#,##0\ &quot;€&quot;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484D7A"/>
      <name val="Calibri"/>
      <family val="2"/>
      <scheme val="minor"/>
    </font>
    <font>
      <b/>
      <sz val="16"/>
      <color rgb="FFA3A7C9"/>
      <name val="Calibri"/>
      <family val="2"/>
      <scheme val="minor"/>
    </font>
    <font>
      <b/>
      <sz val="28"/>
      <color rgb="FF484D7A"/>
      <name val="Calibri"/>
      <family val="2"/>
      <scheme val="minor"/>
    </font>
    <font>
      <b/>
      <sz val="16"/>
      <color rgb="FFFF9393"/>
      <name val="Calibri"/>
      <family val="2"/>
      <scheme val="minor"/>
    </font>
    <font>
      <i/>
      <sz val="10"/>
      <color rgb="FF484D7A"/>
      <name val="Calibri"/>
      <family val="2"/>
      <scheme val="minor"/>
    </font>
    <font>
      <sz val="10"/>
      <color rgb="FF484D7A"/>
      <name val="Calibri"/>
      <family val="2"/>
      <scheme val="minor"/>
    </font>
    <font>
      <u/>
      <sz val="10"/>
      <color indexed="30"/>
      <name val="Arial"/>
      <family val="2"/>
    </font>
    <font>
      <b/>
      <sz val="11"/>
      <color theme="0"/>
      <name val="Arial"/>
      <family val="2"/>
    </font>
    <font>
      <i/>
      <sz val="11"/>
      <color rgb="FF484D7A"/>
      <name val="Calibri"/>
      <family val="2"/>
      <scheme val="minor"/>
    </font>
    <font>
      <b/>
      <sz val="11"/>
      <color rgb="FFFF9393"/>
      <name val="Calibri"/>
      <family val="2"/>
      <scheme val="minor"/>
    </font>
    <font>
      <b/>
      <sz val="11"/>
      <color rgb="FF484D7A"/>
      <name val="Calibri"/>
      <family val="2"/>
      <scheme val="minor"/>
    </font>
    <font>
      <b/>
      <sz val="9"/>
      <color rgb="FF484D7A"/>
      <name val="Arial"/>
      <family val="2"/>
    </font>
    <font>
      <b/>
      <sz val="8.5"/>
      <color rgb="FF484D7A"/>
      <name val="Calibri"/>
      <family val="2"/>
      <scheme val="minor"/>
    </font>
    <font>
      <i/>
      <sz val="9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Times New Roman"/>
      <family val="1"/>
    </font>
    <font>
      <sz val="10"/>
      <color rgb="FF484D7A"/>
      <name val="Arial"/>
      <family val="2"/>
    </font>
    <font>
      <sz val="8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8"/>
      <name val="Arial"/>
      <family val="2"/>
    </font>
    <font>
      <i/>
      <sz val="10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4D7A"/>
        <bgColor indexed="64"/>
      </patternFill>
    </fill>
    <fill>
      <patternFill patternType="solid">
        <fgColor rgb="FFEEEFF6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 wrapText="1"/>
    </xf>
    <xf numFmtId="2" fontId="0" fillId="2" borderId="0" xfId="0" applyNumberFormat="1" applyFill="1"/>
    <xf numFmtId="0" fontId="6" fillId="2" borderId="0" xfId="0" applyFont="1" applyFill="1"/>
    <xf numFmtId="0" fontId="0" fillId="2" borderId="0" xfId="0" applyFill="1" applyAlignment="1">
      <alignment horizontal="left"/>
    </xf>
    <xf numFmtId="0" fontId="8" fillId="2" borderId="0" xfId="2" applyFill="1" applyBorder="1" applyAlignment="1">
      <alignment horizontal="left"/>
    </xf>
    <xf numFmtId="0" fontId="0" fillId="4" borderId="0" xfId="0" applyFill="1"/>
    <xf numFmtId="0" fontId="13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/>
    <xf numFmtId="1" fontId="17" fillId="2" borderId="0" xfId="1" applyNumberFormat="1" applyFont="1" applyFill="1" applyBorder="1"/>
    <xf numFmtId="0" fontId="23" fillId="2" borderId="0" xfId="0" applyFont="1" applyFill="1"/>
    <xf numFmtId="0" fontId="23" fillId="2" borderId="7" xfId="0" applyFont="1" applyFill="1" applyBorder="1"/>
    <xf numFmtId="0" fontId="23" fillId="2" borderId="8" xfId="0" applyFont="1" applyFill="1" applyBorder="1"/>
    <xf numFmtId="3" fontId="23" fillId="2" borderId="0" xfId="0" applyNumberFormat="1" applyFont="1" applyFill="1" applyAlignment="1">
      <alignment horizontal="left"/>
    </xf>
    <xf numFmtId="0" fontId="28" fillId="2" borderId="7" xfId="0" applyFont="1" applyFill="1" applyBorder="1"/>
    <xf numFmtId="0" fontId="26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3" fontId="23" fillId="2" borderId="0" xfId="0" quotePrefix="1" applyNumberFormat="1" applyFont="1" applyFill="1" applyAlignment="1">
      <alignment horizontal="left"/>
    </xf>
    <xf numFmtId="164" fontId="23" fillId="2" borderId="0" xfId="0" applyNumberFormat="1" applyFont="1" applyFill="1" applyAlignment="1">
      <alignment horizontal="left"/>
    </xf>
    <xf numFmtId="0" fontId="27" fillId="2" borderId="7" xfId="0" applyFont="1" applyFill="1" applyBorder="1" applyAlignment="1">
      <alignment horizontal="right"/>
    </xf>
    <xf numFmtId="165" fontId="27" fillId="2" borderId="0" xfId="0" applyNumberFormat="1" applyFont="1" applyFill="1" applyAlignment="1">
      <alignment horizontal="right"/>
    </xf>
    <xf numFmtId="0" fontId="30" fillId="2" borderId="0" xfId="0" applyFont="1" applyFill="1" applyAlignment="1">
      <alignment horizontal="left"/>
    </xf>
    <xf numFmtId="0" fontId="28" fillId="2" borderId="11" xfId="0" applyFont="1" applyFill="1" applyBorder="1"/>
    <xf numFmtId="0" fontId="23" fillId="2" borderId="12" xfId="0" applyFont="1" applyFill="1" applyBorder="1"/>
    <xf numFmtId="0" fontId="23" fillId="2" borderId="13" xfId="0" applyFont="1" applyFill="1" applyBorder="1"/>
    <xf numFmtId="0" fontId="0" fillId="2" borderId="7" xfId="0" applyFill="1" applyBorder="1"/>
    <xf numFmtId="0" fontId="0" fillId="2" borderId="8" xfId="0" applyFill="1" applyBorder="1"/>
    <xf numFmtId="3" fontId="0" fillId="2" borderId="0" xfId="0" applyNumberFormat="1" applyFill="1" applyAlignment="1">
      <alignment horizontal="left"/>
    </xf>
    <xf numFmtId="3" fontId="0" fillId="2" borderId="0" xfId="0" quotePrefix="1" applyNumberFormat="1" applyFill="1" applyAlignment="1">
      <alignment horizontal="left"/>
    </xf>
    <xf numFmtId="0" fontId="32" fillId="2" borderId="7" xfId="0" applyFont="1" applyFill="1" applyBorder="1"/>
    <xf numFmtId="164" fontId="0" fillId="2" borderId="0" xfId="0" applyNumberFormat="1" applyFill="1" applyAlignment="1">
      <alignment horizontal="left"/>
    </xf>
    <xf numFmtId="0" fontId="0" fillId="2" borderId="7" xfId="0" applyFill="1" applyBorder="1" applyAlignment="1">
      <alignment horizontal="right"/>
    </xf>
    <xf numFmtId="165" fontId="0" fillId="2" borderId="0" xfId="0" applyNumberFormat="1" applyFill="1"/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27" fillId="2" borderId="0" xfId="1" applyNumberFormat="1" applyFont="1" applyFill="1" applyBorder="1"/>
    <xf numFmtId="0" fontId="33" fillId="2" borderId="0" xfId="0" applyFont="1" applyFill="1"/>
    <xf numFmtId="1" fontId="27" fillId="2" borderId="0" xfId="0" applyNumberFormat="1" applyFont="1" applyFill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34" fillId="2" borderId="0" xfId="0" applyFont="1" applyFill="1"/>
    <xf numFmtId="9" fontId="34" fillId="2" borderId="0" xfId="1" applyFont="1" applyFill="1"/>
    <xf numFmtId="0" fontId="3" fillId="2" borderId="0" xfId="0" applyFont="1" applyFill="1" applyAlignment="1">
      <alignment horizontal="center" vertical="center" wrapText="1" shrinkToFit="1"/>
    </xf>
    <xf numFmtId="0" fontId="4" fillId="0" borderId="0" xfId="0" applyFont="1" applyAlignment="1">
      <alignment horizontal="right" vertical="center" wrapText="1"/>
    </xf>
    <xf numFmtId="10" fontId="5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10" fillId="0" borderId="0" xfId="0" applyFont="1" applyAlignment="1">
      <alignment horizontal="left" vertical="top"/>
    </xf>
    <xf numFmtId="7" fontId="11" fillId="0" borderId="0" xfId="0" applyNumberFormat="1" applyFont="1" applyAlignment="1">
      <alignment horizontal="left"/>
    </xf>
    <xf numFmtId="0" fontId="21" fillId="2" borderId="0" xfId="0" applyFont="1" applyFill="1" applyAlignment="1">
      <alignment horizontal="center" vertical="center"/>
    </xf>
    <xf numFmtId="9" fontId="12" fillId="4" borderId="0" xfId="0" applyNumberFormat="1" applyFont="1" applyFill="1" applyAlignment="1">
      <alignment horizontal="left" vertical="center" wrapText="1"/>
    </xf>
    <xf numFmtId="9" fontId="14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6" fillId="2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/>
    </xf>
    <xf numFmtId="0" fontId="31" fillId="5" borderId="1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498053100950195E-2"/>
          <c:y val="1.4695874187388701E-2"/>
          <c:w val="0.94032343876567948"/>
          <c:h val="0.9853041258126112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484D7A">
                <a:alpha val="95000"/>
              </a:srgbClr>
            </a:solidFill>
            <a:ln w="57150"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cat>
            <c:multiLvlStrRef>
              <c:f>[1]INDEX_NOTE!$B$42:$G$46</c:f>
              <c:multiLvlStrCache>
                <c:ptCount val="5"/>
                <c:lvl/>
                <c:lvl/>
                <c:lvl/>
                <c:lvl/>
                <c:lvl/>
                <c:lvl>
                  <c:pt idx="0">
                    <c:v>4/ Nombre d’agents publics du sexe sous-représenté parmi les dix agents publics ayant perçu les plus hautes rémunérations</c:v>
                  </c:pt>
                  <c:pt idx="1">
                    <c:v>3/ Écart de taux de promotion de grade entre les femmes et les hommes (taux de promus / promouvables)</c:v>
                  </c:pt>
                  <c:pt idx="2">
                    <c:v>2/ Écart global de rémunération entre les femmes et les hommes, pour les agents contractuels sur emploi permanent</c:v>
                  </c:pt>
                  <c:pt idx="3">
                    <c:v>1/ Écart global de rémunération entre les femmes et les hommes, pour les fonctionnaires  </c:v>
                  </c:pt>
                  <c:pt idx="4">
                    <c:v>Score global</c:v>
                  </c:pt>
                </c:lvl>
              </c:multiLvlStrCache>
            </c:multiLvlStrRef>
          </c:cat>
          <c:val>
            <c:numRef>
              <c:f>[1]INDEX_NOTE!$I$42:$I$46</c:f>
              <c:numCache>
                <c:formatCode>General</c:formatCode>
                <c:ptCount val="5"/>
                <c:pt idx="0">
                  <c:v>4</c:v>
                </c:pt>
                <c:pt idx="1">
                  <c:v>25</c:v>
                </c:pt>
                <c:pt idx="2">
                  <c:v>13</c:v>
                </c:pt>
                <c:pt idx="3">
                  <c:v>48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5-4402-8D42-80F6A43D5D6E}"/>
            </c:ext>
          </c:extLst>
        </c:ser>
        <c:ser>
          <c:idx val="1"/>
          <c:order val="1"/>
          <c:spPr>
            <a:solidFill>
              <a:srgbClr val="BD192D">
                <a:alpha val="55000"/>
              </a:srgbClr>
            </a:solidFill>
            <a:ln w="57150"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4"/>
            <c:invertIfNegative val="0"/>
            <c:bubble3D val="0"/>
            <c:spPr>
              <a:solidFill>
                <a:srgbClr val="BD192D">
                  <a:alpha val="55000"/>
                </a:srgbClr>
              </a:solidFill>
              <a:ln w="57150">
                <a:noFill/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3355-4402-8D42-80F6A43D5D6E}"/>
              </c:ext>
            </c:extLst>
          </c:dPt>
          <c:cat>
            <c:multiLvlStrRef>
              <c:f>[1]INDEX_NOTE!$B$42:$G$46</c:f>
              <c:multiLvlStrCache>
                <c:ptCount val="5"/>
                <c:lvl/>
                <c:lvl/>
                <c:lvl/>
                <c:lvl/>
                <c:lvl/>
                <c:lvl>
                  <c:pt idx="0">
                    <c:v>4/ Nombre d’agents publics du sexe sous-représenté parmi les dix agents publics ayant perçu les plus hautes rémunérations</c:v>
                  </c:pt>
                  <c:pt idx="1">
                    <c:v>3/ Écart de taux de promotion de grade entre les femmes et les hommes (taux de promus / promouvables)</c:v>
                  </c:pt>
                  <c:pt idx="2">
                    <c:v>2/ Écart global de rémunération entre les femmes et les hommes, pour les agents contractuels sur emploi permanent</c:v>
                  </c:pt>
                  <c:pt idx="3">
                    <c:v>1/ Écart global de rémunération entre les femmes et les hommes, pour les fonctionnaires  </c:v>
                  </c:pt>
                  <c:pt idx="4">
                    <c:v>Score global</c:v>
                  </c:pt>
                </c:lvl>
              </c:multiLvlStrCache>
            </c:multiLvlStrRef>
          </c:cat>
          <c:val>
            <c:numRef>
              <c:f>[1]INDEX_NOTE!$J$42:$J$46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5-4402-8D42-80F6A43D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132832"/>
        <c:axId val="399615648"/>
      </c:barChart>
      <c:catAx>
        <c:axId val="34513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9615648"/>
        <c:crosses val="autoZero"/>
        <c:auto val="1"/>
        <c:lblAlgn val="ctr"/>
        <c:lblOffset val="100"/>
        <c:noMultiLvlLbl val="0"/>
      </c:catAx>
      <c:valAx>
        <c:axId val="399615648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13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dgcl-index@dgcl.gouv.fr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mailto:dgcl-index@dgcl.gouv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3</xdr:row>
      <xdr:rowOff>27657</xdr:rowOff>
    </xdr:from>
    <xdr:ext cx="790576" cy="410492"/>
    <xdr:pic>
      <xdr:nvPicPr>
        <xdr:cNvPr id="2" name="Image 1" descr="BILANS SOCIAUX 2019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370682"/>
          <a:ext cx="790576" cy="41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103822</xdr:colOff>
      <xdr:row>0</xdr:row>
      <xdr:rowOff>114294</xdr:rowOff>
    </xdr:from>
    <xdr:to>
      <xdr:col>3</xdr:col>
      <xdr:colOff>3</xdr:colOff>
      <xdr:row>3</xdr:row>
      <xdr:rowOff>38096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79082" y="114294"/>
          <a:ext cx="3393761" cy="1280162"/>
          <a:chOff x="10300817" y="17974685"/>
          <a:chExt cx="1786237" cy="1082190"/>
        </a:xfrm>
      </xdr:grpSpPr>
      <xdr:sp macro="" textlink="">
        <xdr:nvSpPr>
          <xdr:cNvPr id="4" name="Rectangle : coins arrondis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 bwMode="auto">
          <a:xfrm>
            <a:off x="10382250" y="18402460"/>
            <a:ext cx="247650" cy="238125"/>
          </a:xfrm>
          <a:prstGeom prst="roundRect">
            <a:avLst/>
          </a:prstGeom>
          <a:solidFill>
            <a:srgbClr val="EEEFF6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5" name="Rectangle : coins arrondis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 bwMode="auto">
          <a:xfrm>
            <a:off x="10696575" y="18402460"/>
            <a:ext cx="247650" cy="238125"/>
          </a:xfrm>
          <a:prstGeom prst="roundRect">
            <a:avLst/>
          </a:prstGeom>
          <a:solidFill>
            <a:srgbClr val="DADCEA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6" name="Rectangle : coins arrondis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 bwMode="auto">
          <a:xfrm>
            <a:off x="11020425" y="18402460"/>
            <a:ext cx="247650" cy="238125"/>
          </a:xfrm>
          <a:prstGeom prst="roundRect">
            <a:avLst/>
          </a:prstGeom>
          <a:solidFill>
            <a:srgbClr val="A3A7C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7" name="Rectangle : coins arrondis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 bwMode="auto">
          <a:xfrm>
            <a:off x="11340662" y="18402460"/>
            <a:ext cx="246008" cy="235825"/>
          </a:xfrm>
          <a:prstGeom prst="roundRect">
            <a:avLst/>
          </a:prstGeom>
          <a:solidFill>
            <a:srgbClr val="484D7A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 txBox="1"/>
        </xdr:nvSpPr>
        <xdr:spPr>
          <a:xfrm>
            <a:off x="10300817" y="17974685"/>
            <a:ext cx="1636059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3200" b="1">
                <a:solidFill>
                  <a:srgbClr val="484D7A"/>
                </a:solidFill>
                <a:latin typeface="Candara" panose="020E0502030303020204" pitchFamily="34" charset="0"/>
              </a:rPr>
              <a:t>INDEX </a:t>
            </a:r>
            <a:r>
              <a:rPr lang="fr-FR" sz="3200" b="1">
                <a:solidFill>
                  <a:srgbClr val="BD192D"/>
                </a:solidFill>
                <a:latin typeface="Candara" panose="020E0502030303020204" pitchFamily="34" charset="0"/>
              </a:rPr>
              <a:t>2023</a:t>
            </a:r>
          </a:p>
          <a:p>
            <a:r>
              <a:rPr lang="fr-FR" sz="2400" baseline="0">
                <a:latin typeface="Candara" panose="020E0502030303020204" pitchFamily="34" charset="0"/>
              </a:rPr>
              <a:t> </a:t>
            </a:r>
            <a:endParaRPr lang="fr-FR" sz="2400">
              <a:latin typeface="Candara" panose="020E0502030303020204" pitchFamily="34" charset="0"/>
            </a:endParaRP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 txBox="1"/>
        </xdr:nvSpPr>
        <xdr:spPr>
          <a:xfrm>
            <a:off x="10320107" y="18618725"/>
            <a:ext cx="1766947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b="0" i="1">
                <a:solidFill>
                  <a:schemeClr val="bg1">
                    <a:lumMod val="50000"/>
                  </a:schemeClr>
                </a:solidFill>
                <a:latin typeface="Candara" panose="020E0502030303020204" pitchFamily="34" charset="0"/>
              </a:rPr>
              <a:t>Egalité professionnelle</a:t>
            </a:r>
          </a:p>
        </xdr:txBody>
      </xdr:sp>
    </xdr:grpSp>
    <xdr:clientData/>
  </xdr:twoCellAnchor>
  <xdr:twoCellAnchor>
    <xdr:from>
      <xdr:col>1</xdr:col>
      <xdr:colOff>0</xdr:colOff>
      <xdr:row>6</xdr:row>
      <xdr:rowOff>9525</xdr:rowOff>
    </xdr:from>
    <xdr:to>
      <xdr:col>10</xdr:col>
      <xdr:colOff>9525</xdr:colOff>
      <xdr:row>6</xdr:row>
      <xdr:rowOff>19050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 bwMode="auto">
        <a:xfrm>
          <a:off x="171450" y="1895475"/>
          <a:ext cx="8582025" cy="9525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484D7A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10</xdr:col>
      <xdr:colOff>0</xdr:colOff>
      <xdr:row>2</xdr:row>
      <xdr:rowOff>9525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 bwMode="auto">
        <a:xfrm flipV="1">
          <a:off x="171450" y="1181100"/>
          <a:ext cx="8572500" cy="9525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484D7A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11</xdr:col>
      <xdr:colOff>6212</xdr:colOff>
      <xdr:row>0</xdr:row>
      <xdr:rowOff>0</xdr:rowOff>
    </xdr:from>
    <xdr:to>
      <xdr:col>16</xdr:col>
      <xdr:colOff>131616</xdr:colOff>
      <xdr:row>6</xdr:row>
      <xdr:rowOff>79370</xdr:rowOff>
    </xdr:to>
    <xdr:pic>
      <xdr:nvPicPr>
        <xdr:cNvPr id="12" name="Imag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9712" y="0"/>
          <a:ext cx="3935404" cy="1165220"/>
        </a:xfrm>
        <a:prstGeom prst="rect">
          <a:avLst/>
        </a:prstGeom>
      </xdr:spPr>
    </xdr:pic>
    <xdr:clientData/>
  </xdr:twoCellAnchor>
  <xdr:twoCellAnchor>
    <xdr:from>
      <xdr:col>5</xdr:col>
      <xdr:colOff>712305</xdr:colOff>
      <xdr:row>7</xdr:row>
      <xdr:rowOff>16565</xdr:rowOff>
    </xdr:from>
    <xdr:to>
      <xdr:col>9</xdr:col>
      <xdr:colOff>289891</xdr:colOff>
      <xdr:row>12</xdr:row>
      <xdr:rowOff>33130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285750</xdr:colOff>
      <xdr:row>0</xdr:row>
      <xdr:rowOff>57150</xdr:rowOff>
    </xdr:from>
    <xdr:to>
      <xdr:col>22</xdr:col>
      <xdr:colOff>18558</xdr:colOff>
      <xdr:row>4</xdr:row>
      <xdr:rowOff>180832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92075" y="57150"/>
          <a:ext cx="3933333" cy="11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ine.fouquart/Documents/RSU_2023_24590042800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logs"/>
      <sheetName val="ref_question"/>
      <sheetName val="notes_version"/>
      <sheetName val="listcollindex"/>
      <sheetName val="A_LIRE"/>
      <sheetName val="operasiret"/>
      <sheetName val="Page de garde"/>
      <sheetName val="Infos_col"/>
      <sheetName val="Handitorial"/>
      <sheetName val="RASSCT"/>
      <sheetName val="RASSCT (actions) (2)"/>
      <sheetName val="RASSCT (actions) (3)"/>
      <sheetName val="RASSCT (actions) (4)"/>
      <sheetName val="RASSCT (actions) (5)"/>
      <sheetName val="GPEEC"/>
      <sheetName val="Sommaire"/>
      <sheetName val="synthese"/>
      <sheetName val="INDEX_NOTE"/>
      <sheetName val="INDEX_CALCULABLE"/>
      <sheetName val="INDEX_AIDE"/>
      <sheetName val="INDEX_SEUIL"/>
      <sheetName val="res_ind1"/>
      <sheetName val="res_ind2"/>
      <sheetName val="res_ind3&amp;4"/>
      <sheetName val="IND 1.1.0"/>
      <sheetName val="MAPP"/>
      <sheetName val="IND 1.1.1"/>
      <sheetName val="111"/>
      <sheetName val="IND 1.1.4"/>
      <sheetName val="IND 1.2.1"/>
      <sheetName val="IND 1.2.1 bis"/>
      <sheetName val="IND 1.2.4"/>
      <sheetName val="IND 1.2.5"/>
      <sheetName val="IND 1.3.1"/>
      <sheetName val="IND 1.3.2"/>
      <sheetName val="IND 1.4.0"/>
      <sheetName val="IND 1.4.1-1.4.2-1.4.4"/>
      <sheetName val="IND 1.6.1"/>
      <sheetName val="IND 1.6.2"/>
      <sheetName val="IND 1.8.1"/>
      <sheetName val="IND 1.9.0"/>
      <sheetName val="IND 1.9.1"/>
      <sheetName val="IND 1.9.2"/>
      <sheetName val="IND 1.9.3"/>
      <sheetName val="IND 1.9.4.0"/>
      <sheetName val="IND 1.9.4.1-1.9.4.2"/>
      <sheetName val="IND 1.9.5 - 1.9.6.1"/>
      <sheetName val="IND 1.9.6.2"/>
      <sheetName val="IND 1.9.7"/>
      <sheetName val="IND 1.9.8"/>
      <sheetName val="IND 1.9.9"/>
      <sheetName val="IND 2.1.0"/>
      <sheetName val="IND 2.1.1"/>
      <sheetName val="IND 2.1.2"/>
      <sheetName val="IND 2.1.3"/>
      <sheetName val="IND 2.1.4-2.1.6"/>
      <sheetName val="IND 2.3.1"/>
      <sheetName val="IND 2.1.7"/>
      <sheetName val="IND 2.1.8"/>
      <sheetName val="IND 2.1.9"/>
      <sheetName val="IND 2.2.0"/>
      <sheetName val="IND 2.2.1 et 2.2.3"/>
      <sheetName val="IND 2.2.2"/>
      <sheetName val="IND 2.2.4"/>
      <sheetName val="IND 2.2.5"/>
      <sheetName val="IND 2.2.8"/>
      <sheetName val="IND 2.2.9"/>
      <sheetName val="IND 2.3.2"/>
      <sheetName val="IND 2.3.3"/>
      <sheetName val="IND 2.3.4"/>
      <sheetName val="IND 2.3.5"/>
      <sheetName val="IND 2.3.6"/>
      <sheetName val="IND 2.4.1"/>
      <sheetName val="IND 2.4.2"/>
      <sheetName val="IND 3.1.1-3.3.1 et 3.4.1-3.4.3"/>
      <sheetName val="IND 3.3.9"/>
      <sheetName val="IND 3.4.0"/>
      <sheetName val="IND 3.4.0.1"/>
      <sheetName val="IND 3.4.7"/>
      <sheetName val="IND 4.1.1-4.1.2"/>
      <sheetName val="IND 4.1.3"/>
      <sheetName val="IND 4.1.4-4.1.8"/>
      <sheetName val="IND 4.2.1"/>
      <sheetName val="IND 4.2.2"/>
      <sheetName val="IND 4.2.4"/>
      <sheetName val="IND 4.2.5"/>
      <sheetName val="IND 4.2.6"/>
      <sheetName val="IND 4.2.7"/>
      <sheetName val="IND 4.2.8"/>
      <sheetName val="IND 4.3.1"/>
      <sheetName val="IND 4.3.2"/>
      <sheetName val="IND 4.4.1"/>
      <sheetName val="IND 4.5.1"/>
      <sheetName val="IND 5.1.1"/>
      <sheetName val="IND 5.1.2"/>
      <sheetName val="IND 5.1.3"/>
      <sheetName val="IND 5.1.4"/>
      <sheetName val="IND 6.1.0"/>
      <sheetName val="IND 6.1.1-6.1.3"/>
      <sheetName val="IND 6.1.5"/>
      <sheetName val="IND 6.1.6"/>
      <sheetName val="IND 7.1.1-7.1.3"/>
      <sheetName val="IND 7.2.0-7.2.2"/>
      <sheetName val="IND 8.1.1"/>
      <sheetName val="IND 9.1.1-9.1.3"/>
      <sheetName val="Feuil2"/>
      <sheetName val="110"/>
      <sheetName val="114"/>
      <sheetName val="121"/>
      <sheetName val="124"/>
      <sheetName val="125"/>
      <sheetName val="131"/>
      <sheetName val="132"/>
      <sheetName val="140"/>
      <sheetName val="141"/>
      <sheetName val="142_143_144"/>
      <sheetName val="161"/>
      <sheetName val="162"/>
      <sheetName val="181"/>
      <sheetName val="191"/>
      <sheetName val="192"/>
      <sheetName val="193"/>
      <sheetName val="1940"/>
      <sheetName val="1941_1942"/>
      <sheetName val="195"/>
      <sheetName val="1961_1962"/>
      <sheetName val="197"/>
      <sheetName val="198"/>
      <sheetName val="199"/>
      <sheetName val="210"/>
      <sheetName val="211"/>
      <sheetName val="212"/>
      <sheetName val="213"/>
      <sheetName val="214_215_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8"/>
      <sheetName val="229"/>
      <sheetName val="231"/>
      <sheetName val="232"/>
      <sheetName val="233"/>
      <sheetName val="234"/>
      <sheetName val="235"/>
      <sheetName val="236"/>
      <sheetName val="241"/>
      <sheetName val="242"/>
      <sheetName val="311"/>
      <sheetName val="321"/>
      <sheetName val="331"/>
      <sheetName val="339"/>
      <sheetName val="340"/>
      <sheetName val="3401"/>
      <sheetName val="341_342_343"/>
      <sheetName val="347"/>
      <sheetName val="411_412"/>
      <sheetName val="413"/>
      <sheetName val="414_415_416_417_418"/>
      <sheetName val="source_tot"/>
      <sheetName val="IND 1.1.4 dgcl"/>
      <sheetName val="IND 3.1.1 dgcl"/>
      <sheetName val="source_tot 2"/>
      <sheetName val="IND 1.2.4 dgcl"/>
      <sheetName val="IND 3.2.1 dgcl"/>
      <sheetName val="Data"/>
      <sheetName val="421"/>
      <sheetName val="424"/>
      <sheetName val="425"/>
      <sheetName val="422"/>
      <sheetName val="426"/>
      <sheetName val="427"/>
      <sheetName val="431"/>
      <sheetName val="432"/>
      <sheetName val="441"/>
      <sheetName val="451"/>
      <sheetName val="511"/>
      <sheetName val="512"/>
      <sheetName val="513"/>
      <sheetName val="514"/>
      <sheetName val="610"/>
      <sheetName val="911_913"/>
      <sheetName val="611"/>
      <sheetName val="612"/>
      <sheetName val="615"/>
      <sheetName val="616_613"/>
      <sheetName val="711_712_713"/>
      <sheetName val="720_721_722"/>
      <sheetName val="811"/>
      <sheetName val="Mapping_onglet"/>
      <sheetName val="428"/>
      <sheetName val="Data_export"/>
      <sheetName val="onglets"/>
      <sheetName val="egalitehf"/>
      <sheetName val="_paramè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B42" t="str">
            <v>4/ Nombre d’agents publics du sexe sous-représenté parmi les dix agents publics ayant perçu les plus hautes rémunérations</v>
          </cell>
          <cell r="I42">
            <v>4</v>
          </cell>
          <cell r="J42">
            <v>6</v>
          </cell>
        </row>
        <row r="43">
          <cell r="B43" t="str">
            <v>3/ Écart de taux de promotion de grade entre les femmes et les hommes (taux de promus / promouvables)</v>
          </cell>
          <cell r="I43">
            <v>25</v>
          </cell>
          <cell r="J43">
            <v>0</v>
          </cell>
        </row>
        <row r="44">
          <cell r="B44" t="str">
            <v>2/ Écart global de rémunération entre les femmes et les hommes, pour les agents contractuels sur emploi permanent</v>
          </cell>
          <cell r="I44">
            <v>13</v>
          </cell>
          <cell r="J44">
            <v>2</v>
          </cell>
        </row>
        <row r="45">
          <cell r="B45" t="str">
            <v xml:space="preserve">1/ Écart global de rémunération entre les femmes et les hommes, pour les fonctionnaires  </v>
          </cell>
          <cell r="I45">
            <v>48</v>
          </cell>
          <cell r="J45">
            <v>2</v>
          </cell>
        </row>
        <row r="46">
          <cell r="B46" t="str">
            <v>Score global</v>
          </cell>
          <cell r="I46">
            <v>90</v>
          </cell>
          <cell r="J46">
            <v>10</v>
          </cell>
        </row>
      </sheetData>
      <sheetData sheetId="19"/>
      <sheetData sheetId="20"/>
      <sheetData sheetId="21"/>
      <sheetData sheetId="22">
        <row r="8">
          <cell r="B8">
            <v>1.4061694784425271E-2</v>
          </cell>
        </row>
        <row r="14">
          <cell r="B14">
            <v>5316.5086468446598</v>
          </cell>
          <cell r="C14">
            <v>4987.3631463702213</v>
          </cell>
        </row>
        <row r="15">
          <cell r="B15">
            <v>3080.8794535980846</v>
          </cell>
          <cell r="C15">
            <v>3234.2105598450676</v>
          </cell>
        </row>
        <row r="16">
          <cell r="B16">
            <v>2822.6215142881811</v>
          </cell>
          <cell r="C16">
            <v>2697.1526478035889</v>
          </cell>
        </row>
        <row r="17">
          <cell r="B17">
            <v>5377.6105319913731</v>
          </cell>
          <cell r="C17">
            <v>5000.6382418739313</v>
          </cell>
        </row>
        <row r="18">
          <cell r="B18">
            <v>3521.9838818646845</v>
          </cell>
          <cell r="C18">
            <v>3348.8706683168316</v>
          </cell>
        </row>
        <row r="19">
          <cell r="B19">
            <v>2872.2126948899877</v>
          </cell>
          <cell r="C19">
            <v>2844.6393585917954</v>
          </cell>
        </row>
        <row r="20">
          <cell r="B20">
            <v>4789.4854586129759</v>
          </cell>
          <cell r="C20">
            <v>4812.811340752517</v>
          </cell>
        </row>
        <row r="21">
          <cell r="B21">
            <v>0</v>
          </cell>
          <cell r="C21">
            <v>2250.2270299145298</v>
          </cell>
        </row>
        <row r="22">
          <cell r="B22">
            <v>0</v>
          </cell>
          <cell r="C22">
            <v>2535.9897172236501</v>
          </cell>
        </row>
        <row r="23">
          <cell r="B23">
            <v>0</v>
          </cell>
          <cell r="C23">
            <v>0</v>
          </cell>
        </row>
        <row r="24">
          <cell r="B24">
            <v>3666.9117647058824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2793.5297079556899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4131.7222222222217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6861.25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2886.2179487179492</v>
          </cell>
        </row>
        <row r="42">
          <cell r="B42">
            <v>2741.3969795037756</v>
          </cell>
          <cell r="C42">
            <v>2765.5443322109986</v>
          </cell>
        </row>
      </sheetData>
      <sheetData sheetId="23">
        <row r="8">
          <cell r="B8">
            <v>4.7362805689526832E-2</v>
          </cell>
        </row>
        <row r="14">
          <cell r="B14">
            <v>4730.771929824562</v>
          </cell>
          <cell r="C14">
            <v>3587.0342089187538</v>
          </cell>
        </row>
        <row r="15">
          <cell r="B15">
            <v>3079.2011019283746</v>
          </cell>
          <cell r="C15">
            <v>2983.453670276775</v>
          </cell>
        </row>
        <row r="16">
          <cell r="B16">
            <v>2051.4069264069262</v>
          </cell>
          <cell r="C16">
            <v>2167.1487603305786</v>
          </cell>
        </row>
        <row r="17">
          <cell r="B17">
            <v>3793.0588235294122</v>
          </cell>
          <cell r="C17">
            <v>3565.6400384985559</v>
          </cell>
        </row>
        <row r="18">
          <cell r="B18">
            <v>2564.4905736060969</v>
          </cell>
          <cell r="C18">
            <v>2678.4629133154604</v>
          </cell>
        </row>
        <row r="19">
          <cell r="B19">
            <v>2495.3012912482068</v>
          </cell>
          <cell r="C19">
            <v>2270.0542005420052</v>
          </cell>
        </row>
        <row r="20">
          <cell r="B20">
            <v>0</v>
          </cell>
          <cell r="C20">
            <v>3416.25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2421.8333333333335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2790.3198653198651</v>
          </cell>
        </row>
        <row r="27">
          <cell r="B27">
            <v>0</v>
          </cell>
          <cell r="C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2960.9166666666665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0</v>
          </cell>
          <cell r="C37">
            <v>0</v>
          </cell>
        </row>
        <row r="38">
          <cell r="B38">
            <v>0</v>
          </cell>
          <cell r="C38">
            <v>0</v>
          </cell>
        </row>
        <row r="39">
          <cell r="B39">
            <v>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2932.2968490878943</v>
          </cell>
          <cell r="C41">
            <v>0</v>
          </cell>
        </row>
        <row r="42">
          <cell r="B42">
            <v>0</v>
          </cell>
          <cell r="C42">
            <v>0</v>
          </cell>
        </row>
      </sheetData>
      <sheetData sheetId="24">
        <row r="7">
          <cell r="D7">
            <v>0</v>
          </cell>
        </row>
        <row r="11">
          <cell r="K11">
            <v>2</v>
          </cell>
        </row>
      </sheetData>
      <sheetData sheetId="25"/>
      <sheetData sheetId="26"/>
      <sheetData sheetId="27">
        <row r="385">
          <cell r="G385">
            <v>901</v>
          </cell>
          <cell r="H385">
            <v>654</v>
          </cell>
        </row>
      </sheetData>
      <sheetData sheetId="28"/>
      <sheetData sheetId="29"/>
      <sheetData sheetId="30">
        <row r="94">
          <cell r="R94">
            <v>10</v>
          </cell>
          <cell r="S94">
            <v>5</v>
          </cell>
          <cell r="T94">
            <v>93</v>
          </cell>
          <cell r="U94">
            <v>58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5">
          <cell r="B25">
            <v>61</v>
          </cell>
          <cell r="C25">
            <v>43</v>
          </cell>
        </row>
        <row r="26">
          <cell r="B26">
            <v>14</v>
          </cell>
          <cell r="C26">
            <v>6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9">
          <cell r="D9">
            <v>8</v>
          </cell>
          <cell r="E9">
            <v>2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collectivites-locales.gouv.fr/presentation-de-lindex-legalite-professionnelle-dans-la-fonction-publique-territoriale" TargetMode="External"/><Relationship Id="rId1" Type="http://schemas.openxmlformats.org/officeDocument/2006/relationships/hyperlink" Target="mailto:dgcl-index@dgcl.gouv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ollectivites-locales.gouv.fr/presentation-de-lindex-legalite-professionnelle-dans-la-fonction-publique-territoria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24"/>
  <sheetViews>
    <sheetView tabSelected="1" workbookViewId="0">
      <selection activeCell="O10" sqref="O10"/>
    </sheetView>
  </sheetViews>
  <sheetFormatPr baseColWidth="10" defaultColWidth="11.44140625" defaultRowHeight="14.4" x14ac:dyDescent="0.3"/>
  <cols>
    <col min="1" max="1" width="2.5546875" style="1" customWidth="1" collapsed="1"/>
    <col min="2" max="2" width="20.33203125" style="1" customWidth="1" collapsed="1"/>
    <col min="3" max="3" width="30.6640625" style="1" customWidth="1" collapsed="1"/>
    <col min="4" max="6" width="11.44140625" style="1" collapsed="1"/>
    <col min="7" max="7" width="7.109375" style="1" customWidth="1" collapsed="1"/>
    <col min="8" max="9" width="11.44140625" style="1" collapsed="1"/>
    <col min="10" max="10" width="13.33203125" style="1" customWidth="1" collapsed="1"/>
    <col min="11" max="11" width="3.109375" style="1" customWidth="1" collapsed="1"/>
    <col min="12" max="16384" width="11.44140625" style="1" collapsed="1"/>
  </cols>
  <sheetData>
    <row r="2" spans="1:16" ht="80.25" customHeight="1" x14ac:dyDescent="0.3">
      <c r="B2" s="2"/>
      <c r="C2" s="53" t="s">
        <v>0</v>
      </c>
      <c r="D2" s="53"/>
      <c r="E2" s="53"/>
      <c r="F2" s="53"/>
      <c r="G2" s="53"/>
      <c r="H2" s="53"/>
      <c r="I2" s="53"/>
      <c r="J2" s="53"/>
    </row>
    <row r="3" spans="1:16" ht="12.75" customHeight="1" x14ac:dyDescent="0.3">
      <c r="B3" s="54" t="s">
        <v>1</v>
      </c>
      <c r="C3" s="55"/>
      <c r="D3" s="55"/>
      <c r="E3" s="55"/>
      <c r="F3" s="55"/>
      <c r="G3" s="3"/>
      <c r="K3" s="4"/>
    </row>
    <row r="4" spans="1:16" ht="12.75" customHeight="1" x14ac:dyDescent="0.3">
      <c r="B4" s="54"/>
      <c r="C4" s="55"/>
      <c r="D4" s="55"/>
      <c r="E4" s="55"/>
      <c r="F4" s="55"/>
      <c r="I4" s="56" t="s">
        <v>2</v>
      </c>
      <c r="J4" s="56"/>
      <c r="K4" s="5"/>
      <c r="M4" s="57" t="s">
        <v>3</v>
      </c>
      <c r="N4" s="57"/>
      <c r="O4" s="57"/>
      <c r="P4" s="57"/>
    </row>
    <row r="5" spans="1:16" x14ac:dyDescent="0.3">
      <c r="B5" s="54"/>
      <c r="C5" s="58"/>
      <c r="D5" s="58"/>
      <c r="E5" s="58"/>
      <c r="F5" s="58"/>
      <c r="I5" s="6" t="s">
        <v>4</v>
      </c>
      <c r="J5" s="5"/>
    </row>
    <row r="6" spans="1:16" x14ac:dyDescent="0.3">
      <c r="B6" s="54"/>
      <c r="C6" s="59"/>
      <c r="D6" s="59"/>
      <c r="E6" s="59"/>
      <c r="F6" s="59"/>
    </row>
    <row r="8" spans="1:16" ht="35.25" customHeight="1" x14ac:dyDescent="0.3">
      <c r="B8" s="61" t="s">
        <v>5</v>
      </c>
      <c r="C8" s="61"/>
      <c r="D8" s="61"/>
      <c r="E8" s="61"/>
      <c r="F8" s="61"/>
      <c r="G8" s="61"/>
      <c r="H8" s="7"/>
      <c r="I8" s="7"/>
      <c r="J8" s="8" t="s">
        <v>1</v>
      </c>
    </row>
    <row r="9" spans="1:16" ht="35.25" customHeight="1" x14ac:dyDescent="0.3">
      <c r="B9" s="62" t="s">
        <v>6</v>
      </c>
      <c r="C9" s="62"/>
      <c r="D9" s="62"/>
      <c r="E9" s="62"/>
      <c r="F9" s="62"/>
      <c r="G9" s="62"/>
      <c r="J9" s="9" t="s">
        <v>7</v>
      </c>
      <c r="L9" s="10" t="s">
        <v>8</v>
      </c>
    </row>
    <row r="10" spans="1:16" ht="35.25" customHeight="1" x14ac:dyDescent="0.3">
      <c r="B10" s="62" t="s">
        <v>9</v>
      </c>
      <c r="C10" s="62"/>
      <c r="D10" s="62"/>
      <c r="E10" s="62"/>
      <c r="F10" s="62"/>
      <c r="G10" s="62"/>
      <c r="J10" s="9" t="s">
        <v>10</v>
      </c>
      <c r="L10" s="10" t="s">
        <v>11</v>
      </c>
    </row>
    <row r="11" spans="1:16" ht="35.25" customHeight="1" x14ac:dyDescent="0.3">
      <c r="B11" s="62" t="s">
        <v>12</v>
      </c>
      <c r="C11" s="62"/>
      <c r="D11" s="62"/>
      <c r="E11" s="62"/>
      <c r="F11" s="62"/>
      <c r="G11" s="62"/>
      <c r="J11" s="9" t="s">
        <v>13</v>
      </c>
      <c r="L11" s="10" t="s">
        <v>14</v>
      </c>
    </row>
    <row r="12" spans="1:16" ht="35.25" customHeight="1" x14ac:dyDescent="0.3">
      <c r="B12" s="62" t="s">
        <v>15</v>
      </c>
      <c r="C12" s="62"/>
      <c r="D12" s="62"/>
      <c r="E12" s="62"/>
      <c r="F12" s="62"/>
      <c r="G12" s="62"/>
      <c r="J12" s="9" t="s">
        <v>16</v>
      </c>
      <c r="L12" s="10" t="s">
        <v>17</v>
      </c>
    </row>
    <row r="13" spans="1:16" ht="12.75" customHeight="1" x14ac:dyDescent="0.3"/>
    <row r="14" spans="1:16" ht="12.75" customHeight="1" x14ac:dyDescent="0.3">
      <c r="A14" s="63" t="s">
        <v>18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6" ht="12.75" customHeight="1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16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spans="1:10" ht="12.75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spans="1:10" x14ac:dyDescent="0.3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31" spans="1:10" s="11" customFormat="1" ht="13.2" x14ac:dyDescent="0.25"/>
    <row r="32" spans="1:10" s="11" customFormat="1" ht="13.2" x14ac:dyDescent="0.25"/>
    <row r="33" spans="1:15" s="11" customFormat="1" ht="13.2" x14ac:dyDescent="0.25"/>
    <row r="34" spans="1:15" s="11" customFormat="1" ht="13.2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5" s="11" customFormat="1" ht="13.2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1" customFormat="1" ht="13.2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5" s="11" customFormat="1" ht="13.2" x14ac:dyDescent="0.25">
      <c r="M37" s="12"/>
    </row>
    <row r="38" spans="1:15" s="11" customFormat="1" ht="13.2" x14ac:dyDescent="0.25">
      <c r="M38" s="12"/>
    </row>
    <row r="39" spans="1:15" s="11" customFormat="1" ht="13.2" x14ac:dyDescent="0.25">
      <c r="M39" s="12"/>
    </row>
    <row r="40" spans="1:15" s="11" customFormat="1" ht="13.2" x14ac:dyDescent="0.25">
      <c r="M40" s="12"/>
    </row>
    <row r="41" spans="1:15" s="11" customFormat="1" ht="27.6" x14ac:dyDescent="0.25">
      <c r="B41" s="64" t="s">
        <v>19</v>
      </c>
      <c r="C41" s="64"/>
      <c r="D41" s="64"/>
      <c r="E41" s="64"/>
      <c r="F41" s="64"/>
      <c r="G41" s="64"/>
      <c r="H41" s="13" t="s">
        <v>20</v>
      </c>
      <c r="I41" s="13" t="s">
        <v>21</v>
      </c>
      <c r="M41" s="12"/>
      <c r="N41" s="14"/>
      <c r="O41" s="14"/>
    </row>
    <row r="42" spans="1:15" s="11" customFormat="1" ht="13.8" x14ac:dyDescent="0.25">
      <c r="B42" s="65" t="s">
        <v>15</v>
      </c>
      <c r="C42" s="65"/>
      <c r="D42" s="65"/>
      <c r="E42" s="65"/>
      <c r="F42" s="65"/>
      <c r="G42" s="65"/>
      <c r="H42" s="13">
        <v>10</v>
      </c>
      <c r="I42" s="13">
        <v>4</v>
      </c>
      <c r="J42" s="11">
        <v>6</v>
      </c>
      <c r="K42" s="11" t="s">
        <v>16</v>
      </c>
      <c r="M42" s="12"/>
      <c r="N42" s="14"/>
      <c r="O42" s="14"/>
    </row>
    <row r="43" spans="1:15" s="11" customFormat="1" ht="13.8" x14ac:dyDescent="0.25">
      <c r="B43" s="65" t="s">
        <v>12</v>
      </c>
      <c r="C43" s="65"/>
      <c r="D43" s="65"/>
      <c r="E43" s="65"/>
      <c r="F43" s="65"/>
      <c r="G43" s="65"/>
      <c r="H43" s="13">
        <v>25</v>
      </c>
      <c r="I43" s="13">
        <v>25</v>
      </c>
      <c r="J43" s="11">
        <v>0</v>
      </c>
      <c r="K43" s="11" t="s">
        <v>13</v>
      </c>
      <c r="M43" s="12"/>
      <c r="N43" s="14"/>
      <c r="O43" s="14"/>
    </row>
    <row r="44" spans="1:15" s="11" customFormat="1" ht="13.8" x14ac:dyDescent="0.25">
      <c r="B44" s="65" t="s">
        <v>9</v>
      </c>
      <c r="C44" s="65"/>
      <c r="D44" s="65"/>
      <c r="E44" s="65"/>
      <c r="F44" s="65"/>
      <c r="G44" s="65"/>
      <c r="H44" s="13">
        <v>15</v>
      </c>
      <c r="I44" s="13">
        <v>13</v>
      </c>
      <c r="J44" s="11">
        <v>2</v>
      </c>
      <c r="K44" s="11" t="s">
        <v>10</v>
      </c>
      <c r="M44" s="12"/>
      <c r="N44" s="14"/>
      <c r="O44" s="14"/>
    </row>
    <row r="45" spans="1:15" s="11" customFormat="1" ht="13.8" x14ac:dyDescent="0.25">
      <c r="B45" s="65" t="s">
        <v>6</v>
      </c>
      <c r="C45" s="65"/>
      <c r="D45" s="65"/>
      <c r="E45" s="65"/>
      <c r="F45" s="65"/>
      <c r="G45" s="65"/>
      <c r="H45" s="13">
        <v>50</v>
      </c>
      <c r="I45" s="13">
        <v>48</v>
      </c>
      <c r="J45" s="11">
        <v>2</v>
      </c>
      <c r="K45" s="11" t="s">
        <v>7</v>
      </c>
      <c r="M45" s="12"/>
      <c r="N45" s="14"/>
      <c r="O45" s="14"/>
    </row>
    <row r="46" spans="1:15" s="11" customFormat="1" ht="13.2" x14ac:dyDescent="0.25">
      <c r="B46" s="60" t="s">
        <v>5</v>
      </c>
      <c r="C46" s="60"/>
      <c r="D46" s="60"/>
      <c r="E46" s="60"/>
      <c r="F46" s="60"/>
      <c r="G46" s="60"/>
      <c r="H46" s="11">
        <v>100</v>
      </c>
      <c r="I46" s="15">
        <v>90</v>
      </c>
      <c r="J46" s="11">
        <v>10</v>
      </c>
      <c r="K46" s="11" t="s">
        <v>1</v>
      </c>
      <c r="M46" s="12"/>
      <c r="N46" s="14"/>
      <c r="O46" s="14"/>
    </row>
    <row r="47" spans="1:15" s="11" customFormat="1" ht="13.2" x14ac:dyDescent="0.25">
      <c r="M47" s="12"/>
      <c r="N47" s="14"/>
      <c r="O47" s="14"/>
    </row>
    <row r="48" spans="1:15" s="12" customFormat="1" ht="13.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4"/>
      <c r="N48" s="14"/>
      <c r="O48" s="14"/>
    </row>
    <row r="49" spans="1:15" s="12" customFormat="1" ht="13.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4"/>
      <c r="N49" s="14"/>
      <c r="O49" s="14"/>
    </row>
    <row r="50" spans="1:15" s="12" customFormat="1" ht="13.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5" s="12" customFormat="1" ht="13.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5" s="12" customFormat="1" ht="13.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5" s="12" customFormat="1" ht="13.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5" s="12" customFormat="1" ht="13.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5" s="12" customFormat="1" ht="13.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5" s="12" customFormat="1" ht="13.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5" s="12" customFormat="1" ht="13.2" x14ac:dyDescent="0.25"/>
    <row r="58" spans="1:15" s="12" customFormat="1" ht="13.2" x14ac:dyDescent="0.25"/>
    <row r="59" spans="1:15" s="12" customFormat="1" ht="13.2" x14ac:dyDescent="0.25"/>
    <row r="60" spans="1:15" s="12" customFormat="1" ht="13.2" x14ac:dyDescent="0.25"/>
    <row r="61" spans="1:15" s="12" customFormat="1" ht="13.2" x14ac:dyDescent="0.25"/>
    <row r="62" spans="1:15" s="12" customFormat="1" ht="13.2" x14ac:dyDescent="0.25"/>
    <row r="63" spans="1:15" s="12" customFormat="1" ht="13.2" x14ac:dyDescent="0.25"/>
    <row r="64" spans="1:15" s="12" customFormat="1" ht="13.2" x14ac:dyDescent="0.25"/>
    <row r="65" s="12" customFormat="1" ht="13.2" x14ac:dyDescent="0.25"/>
    <row r="66" s="12" customFormat="1" ht="13.2" x14ac:dyDescent="0.25"/>
    <row r="67" s="12" customFormat="1" ht="13.2" x14ac:dyDescent="0.25"/>
    <row r="68" s="12" customFormat="1" ht="13.2" x14ac:dyDescent="0.25"/>
    <row r="69" s="12" customFormat="1" ht="13.2" x14ac:dyDescent="0.25"/>
    <row r="70" s="12" customFormat="1" ht="13.2" x14ac:dyDescent="0.25"/>
    <row r="71" s="12" customFormat="1" ht="13.2" x14ac:dyDescent="0.25"/>
    <row r="72" s="12" customFormat="1" ht="13.2" x14ac:dyDescent="0.25"/>
    <row r="73" s="12" customFormat="1" ht="13.2" x14ac:dyDescent="0.25"/>
    <row r="74" s="12" customFormat="1" ht="13.2" x14ac:dyDescent="0.25"/>
    <row r="75" s="12" customFormat="1" ht="13.2" x14ac:dyDescent="0.25"/>
    <row r="76" s="12" customFormat="1" ht="13.2" x14ac:dyDescent="0.25"/>
    <row r="77" s="12" customFormat="1" ht="13.2" x14ac:dyDescent="0.25"/>
    <row r="78" s="12" customFormat="1" ht="13.2" x14ac:dyDescent="0.25"/>
    <row r="79" s="12" customFormat="1" ht="13.2" x14ac:dyDescent="0.25"/>
    <row r="80" s="12" customFormat="1" ht="13.2" x14ac:dyDescent="0.25"/>
    <row r="81" s="12" customFormat="1" ht="13.2" x14ac:dyDescent="0.25"/>
    <row r="82" s="12" customFormat="1" ht="13.2" x14ac:dyDescent="0.25"/>
    <row r="83" s="12" customFormat="1" ht="13.2" x14ac:dyDescent="0.25"/>
    <row r="84" s="12" customFormat="1" ht="13.2" x14ac:dyDescent="0.25"/>
    <row r="85" s="12" customFormat="1" ht="13.2" x14ac:dyDescent="0.25"/>
    <row r="86" s="12" customFormat="1" ht="13.2" x14ac:dyDescent="0.25"/>
    <row r="87" s="12" customFormat="1" ht="13.2" x14ac:dyDescent="0.25"/>
    <row r="88" s="12" customFormat="1" ht="13.2" x14ac:dyDescent="0.25"/>
    <row r="89" s="12" customFormat="1" ht="13.2" x14ac:dyDescent="0.25"/>
    <row r="90" s="12" customFormat="1" ht="13.2" x14ac:dyDescent="0.25"/>
    <row r="91" s="12" customFormat="1" ht="13.2" x14ac:dyDescent="0.25"/>
    <row r="92" s="12" customFormat="1" ht="13.2" x14ac:dyDescent="0.25"/>
    <row r="93" s="12" customFormat="1" ht="13.2" x14ac:dyDescent="0.25"/>
    <row r="94" s="12" customFormat="1" ht="13.2" x14ac:dyDescent="0.25"/>
    <row r="95" s="12" customFormat="1" ht="13.2" x14ac:dyDescent="0.25"/>
    <row r="96" s="12" customFormat="1" ht="13.2" x14ac:dyDescent="0.25"/>
    <row r="97" s="12" customFormat="1" ht="13.2" x14ac:dyDescent="0.25"/>
    <row r="98" s="12" customFormat="1" ht="13.2" x14ac:dyDescent="0.25"/>
    <row r="99" s="12" customFormat="1" ht="13.2" x14ac:dyDescent="0.25"/>
    <row r="100" s="12" customFormat="1" ht="13.2" x14ac:dyDescent="0.25"/>
    <row r="101" s="12" customFormat="1" ht="13.2" x14ac:dyDescent="0.25"/>
    <row r="102" s="12" customFormat="1" ht="13.2" x14ac:dyDescent="0.25"/>
    <row r="103" s="12" customFormat="1" ht="13.2" x14ac:dyDescent="0.25"/>
    <row r="104" s="12" customFormat="1" ht="13.2" x14ac:dyDescent="0.25"/>
    <row r="105" s="12" customFormat="1" ht="13.2" x14ac:dyDescent="0.25"/>
    <row r="106" s="12" customFormat="1" ht="13.2" x14ac:dyDescent="0.25"/>
    <row r="107" s="12" customFormat="1" ht="13.2" x14ac:dyDescent="0.25"/>
    <row r="108" s="12" customFormat="1" ht="13.2" x14ac:dyDescent="0.25"/>
    <row r="109" s="12" customFormat="1" ht="13.2" x14ac:dyDescent="0.25"/>
    <row r="110" s="12" customFormat="1" ht="13.2" x14ac:dyDescent="0.25"/>
    <row r="111" s="12" customFormat="1" ht="13.2" x14ac:dyDescent="0.25"/>
    <row r="112" s="12" customFormat="1" ht="13.2" x14ac:dyDescent="0.25"/>
    <row r="113" s="12" customFormat="1" ht="13.2" x14ac:dyDescent="0.25"/>
    <row r="114" s="12" customFormat="1" ht="13.2" x14ac:dyDescent="0.25"/>
    <row r="115" s="12" customFormat="1" ht="13.2" x14ac:dyDescent="0.25"/>
    <row r="116" s="12" customFormat="1" ht="13.2" x14ac:dyDescent="0.25"/>
    <row r="117" s="12" customFormat="1" ht="13.2" x14ac:dyDescent="0.25"/>
    <row r="118" s="12" customFormat="1" ht="13.2" x14ac:dyDescent="0.25"/>
    <row r="119" s="12" customFormat="1" ht="13.2" x14ac:dyDescent="0.25"/>
    <row r="120" s="12" customFormat="1" ht="13.2" x14ac:dyDescent="0.25"/>
    <row r="121" s="12" customFormat="1" ht="13.2" x14ac:dyDescent="0.25"/>
    <row r="122" s="12" customFormat="1" ht="13.2" x14ac:dyDescent="0.25"/>
    <row r="123" s="12" customFormat="1" ht="13.2" x14ac:dyDescent="0.25"/>
    <row r="124" s="12" customFormat="1" ht="13.2" x14ac:dyDescent="0.25"/>
    <row r="125" s="12" customFormat="1" ht="13.2" x14ac:dyDescent="0.25"/>
    <row r="126" s="12" customFormat="1" ht="13.2" x14ac:dyDescent="0.25"/>
    <row r="127" s="12" customFormat="1" ht="13.2" x14ac:dyDescent="0.25"/>
    <row r="128" s="12" customFormat="1" ht="13.2" x14ac:dyDescent="0.25"/>
    <row r="129" s="12" customFormat="1" ht="13.2" x14ac:dyDescent="0.25"/>
    <row r="130" s="12" customFormat="1" ht="13.2" x14ac:dyDescent="0.25"/>
    <row r="131" s="12" customFormat="1" ht="13.2" x14ac:dyDescent="0.25"/>
    <row r="132" s="12" customFormat="1" ht="13.2" x14ac:dyDescent="0.25"/>
    <row r="133" s="12" customFormat="1" ht="13.2" x14ac:dyDescent="0.25"/>
    <row r="134" s="12" customFormat="1" ht="13.2" x14ac:dyDescent="0.25"/>
    <row r="135" s="12" customFormat="1" ht="13.2" x14ac:dyDescent="0.25"/>
    <row r="136" s="12" customFormat="1" ht="13.2" x14ac:dyDescent="0.25"/>
    <row r="137" s="12" customFormat="1" ht="13.2" x14ac:dyDescent="0.25"/>
    <row r="138" s="12" customFormat="1" ht="13.2" x14ac:dyDescent="0.25"/>
    <row r="139" s="12" customFormat="1" ht="13.2" x14ac:dyDescent="0.25"/>
    <row r="140" s="12" customFormat="1" ht="13.2" x14ac:dyDescent="0.25"/>
    <row r="141" s="12" customFormat="1" ht="13.2" x14ac:dyDescent="0.25"/>
    <row r="142" s="12" customFormat="1" ht="13.2" x14ac:dyDescent="0.25"/>
    <row r="143" s="12" customFormat="1" ht="13.2" x14ac:dyDescent="0.25"/>
    <row r="144" s="12" customFormat="1" ht="13.2" x14ac:dyDescent="0.25"/>
    <row r="145" s="12" customFormat="1" ht="13.2" x14ac:dyDescent="0.25"/>
    <row r="146" s="12" customFormat="1" ht="13.2" x14ac:dyDescent="0.25"/>
    <row r="147" s="12" customFormat="1" ht="13.2" x14ac:dyDescent="0.25"/>
    <row r="148" s="12" customFormat="1" ht="13.2" x14ac:dyDescent="0.25"/>
    <row r="149" s="12" customFormat="1" ht="13.2" x14ac:dyDescent="0.25"/>
    <row r="150" s="12" customFormat="1" ht="13.2" x14ac:dyDescent="0.25"/>
    <row r="151" s="12" customFormat="1" ht="13.2" x14ac:dyDescent="0.25"/>
    <row r="152" s="12" customFormat="1" ht="13.2" x14ac:dyDescent="0.25"/>
    <row r="153" s="12" customFormat="1" ht="13.2" x14ac:dyDescent="0.25"/>
    <row r="154" s="12" customFormat="1" ht="13.2" x14ac:dyDescent="0.25"/>
    <row r="155" s="12" customFormat="1" ht="13.2" x14ac:dyDescent="0.25"/>
    <row r="156" s="12" customFormat="1" ht="13.2" x14ac:dyDescent="0.25"/>
    <row r="157" s="12" customFormat="1" ht="13.2" x14ac:dyDescent="0.25"/>
    <row r="158" s="12" customFormat="1" ht="13.2" x14ac:dyDescent="0.25"/>
    <row r="159" s="12" customFormat="1" ht="13.2" x14ac:dyDescent="0.25"/>
    <row r="160" s="12" customFormat="1" ht="13.2" x14ac:dyDescent="0.25"/>
    <row r="161" s="12" customFormat="1" ht="13.2" x14ac:dyDescent="0.25"/>
    <row r="162" s="12" customFormat="1" ht="13.2" x14ac:dyDescent="0.25"/>
    <row r="163" s="12" customFormat="1" ht="13.2" x14ac:dyDescent="0.25"/>
    <row r="164" s="12" customFormat="1" ht="13.2" x14ac:dyDescent="0.25"/>
    <row r="165" s="12" customFormat="1" ht="13.2" x14ac:dyDescent="0.25"/>
    <row r="166" s="12" customFormat="1" ht="13.2" x14ac:dyDescent="0.25"/>
    <row r="167" s="12" customFormat="1" ht="13.2" x14ac:dyDescent="0.25"/>
    <row r="168" s="12" customFormat="1" ht="13.2" x14ac:dyDescent="0.25"/>
    <row r="169" s="12" customFormat="1" ht="13.2" x14ac:dyDescent="0.25"/>
    <row r="170" s="12" customFormat="1" ht="13.2" x14ac:dyDescent="0.25"/>
    <row r="171" s="12" customFormat="1" ht="13.2" x14ac:dyDescent="0.25"/>
    <row r="172" s="12" customFormat="1" ht="13.2" x14ac:dyDescent="0.25"/>
    <row r="173" s="12" customFormat="1" ht="13.2" x14ac:dyDescent="0.25"/>
    <row r="174" s="12" customFormat="1" ht="13.2" x14ac:dyDescent="0.25"/>
    <row r="175" s="12" customFormat="1" ht="13.2" x14ac:dyDescent="0.25"/>
    <row r="176" s="12" customFormat="1" ht="13.2" x14ac:dyDescent="0.25"/>
    <row r="177" s="12" customFormat="1" ht="13.2" x14ac:dyDescent="0.25"/>
    <row r="178" s="12" customFormat="1" ht="13.2" x14ac:dyDescent="0.25"/>
    <row r="179" s="12" customFormat="1" ht="13.2" x14ac:dyDescent="0.25"/>
    <row r="180" s="12" customFormat="1" ht="13.2" x14ac:dyDescent="0.25"/>
    <row r="181" s="12" customFormat="1" ht="13.2" x14ac:dyDescent="0.25"/>
    <row r="182" s="12" customFormat="1" ht="13.2" x14ac:dyDescent="0.25"/>
    <row r="183" s="12" customFormat="1" ht="13.2" x14ac:dyDescent="0.25"/>
    <row r="184" s="12" customFormat="1" ht="13.2" x14ac:dyDescent="0.25"/>
    <row r="185" s="12" customFormat="1" ht="13.2" x14ac:dyDescent="0.25"/>
    <row r="186" s="12" customFormat="1" ht="13.2" x14ac:dyDescent="0.25"/>
    <row r="187" s="12" customFormat="1" ht="13.2" x14ac:dyDescent="0.25"/>
    <row r="188" s="12" customFormat="1" ht="13.2" x14ac:dyDescent="0.25"/>
    <row r="189" s="12" customFormat="1" ht="13.2" x14ac:dyDescent="0.25"/>
    <row r="190" s="12" customFormat="1" ht="13.2" x14ac:dyDescent="0.25"/>
    <row r="191" s="12" customFormat="1" ht="13.2" x14ac:dyDescent="0.25"/>
    <row r="192" s="12" customFormat="1" ht="13.2" x14ac:dyDescent="0.25"/>
    <row r="193" s="12" customFormat="1" ht="13.2" x14ac:dyDescent="0.25"/>
    <row r="194" s="12" customFormat="1" ht="13.2" x14ac:dyDescent="0.25"/>
    <row r="195" s="12" customFormat="1" ht="13.2" x14ac:dyDescent="0.25"/>
    <row r="196" s="12" customFormat="1" ht="13.2" x14ac:dyDescent="0.25"/>
    <row r="197" s="12" customFormat="1" ht="13.2" x14ac:dyDescent="0.25"/>
    <row r="198" s="12" customFormat="1" ht="13.2" x14ac:dyDescent="0.25"/>
    <row r="199" s="12" customFormat="1" ht="13.2" x14ac:dyDescent="0.25"/>
    <row r="200" s="12" customFormat="1" ht="13.2" x14ac:dyDescent="0.25"/>
    <row r="201" s="12" customFormat="1" ht="13.2" x14ac:dyDescent="0.25"/>
    <row r="202" s="12" customFormat="1" ht="13.2" x14ac:dyDescent="0.25"/>
    <row r="203" s="12" customFormat="1" ht="13.2" x14ac:dyDescent="0.25"/>
    <row r="204" s="12" customFormat="1" ht="13.2" x14ac:dyDescent="0.25"/>
    <row r="205" s="12" customFormat="1" ht="13.2" x14ac:dyDescent="0.25"/>
    <row r="206" s="12" customFormat="1" ht="13.2" x14ac:dyDescent="0.25"/>
    <row r="207" s="12" customFormat="1" ht="13.2" x14ac:dyDescent="0.25"/>
    <row r="208" s="12" customFormat="1" ht="13.2" x14ac:dyDescent="0.25"/>
    <row r="209" s="12" customFormat="1" ht="13.2" x14ac:dyDescent="0.25"/>
    <row r="210" s="12" customFormat="1" ht="13.2" x14ac:dyDescent="0.25"/>
    <row r="211" s="12" customFormat="1" ht="13.2" x14ac:dyDescent="0.25"/>
    <row r="212" s="12" customFormat="1" ht="13.2" x14ac:dyDescent="0.25"/>
    <row r="213" s="12" customFormat="1" ht="13.2" x14ac:dyDescent="0.25"/>
    <row r="214" s="12" customFormat="1" ht="13.2" x14ac:dyDescent="0.25"/>
    <row r="215" s="12" customFormat="1" ht="13.2" x14ac:dyDescent="0.25"/>
    <row r="216" s="12" customFormat="1" ht="13.2" x14ac:dyDescent="0.25"/>
    <row r="217" s="12" customFormat="1" ht="13.2" x14ac:dyDescent="0.25"/>
    <row r="218" s="12" customFormat="1" ht="13.2" x14ac:dyDescent="0.25"/>
    <row r="219" s="12" customFormat="1" ht="13.2" x14ac:dyDescent="0.25"/>
    <row r="220" s="12" customFormat="1" ht="13.2" x14ac:dyDescent="0.25"/>
    <row r="221" s="12" customFormat="1" ht="13.2" x14ac:dyDescent="0.25"/>
    <row r="222" s="12" customFormat="1" ht="13.2" x14ac:dyDescent="0.25"/>
    <row r="223" s="12" customFormat="1" ht="13.2" x14ac:dyDescent="0.25"/>
    <row r="224" s="12" customFormat="1" ht="13.2" x14ac:dyDescent="0.25"/>
    <row r="225" s="12" customFormat="1" ht="13.2" x14ac:dyDescent="0.25"/>
    <row r="226" s="12" customFormat="1" ht="13.2" x14ac:dyDescent="0.25"/>
    <row r="227" s="12" customFormat="1" ht="13.2" x14ac:dyDescent="0.25"/>
    <row r="228" s="12" customFormat="1" ht="13.2" x14ac:dyDescent="0.25"/>
    <row r="229" s="12" customFormat="1" ht="13.2" x14ac:dyDescent="0.25"/>
    <row r="230" s="12" customFormat="1" ht="13.2" x14ac:dyDescent="0.25"/>
    <row r="231" s="12" customFormat="1" ht="13.2" x14ac:dyDescent="0.25"/>
    <row r="232" s="12" customFormat="1" ht="13.2" x14ac:dyDescent="0.25"/>
    <row r="233" s="12" customFormat="1" ht="13.2" x14ac:dyDescent="0.25"/>
    <row r="234" s="12" customFormat="1" ht="13.2" x14ac:dyDescent="0.25"/>
    <row r="235" s="12" customFormat="1" ht="13.2" x14ac:dyDescent="0.25"/>
    <row r="236" s="12" customFormat="1" ht="13.2" x14ac:dyDescent="0.25"/>
    <row r="237" s="12" customFormat="1" ht="13.2" x14ac:dyDescent="0.25"/>
    <row r="238" s="12" customFormat="1" ht="13.2" x14ac:dyDescent="0.25"/>
    <row r="239" s="12" customFormat="1" ht="13.2" x14ac:dyDescent="0.25"/>
    <row r="240" s="12" customFormat="1" ht="13.2" x14ac:dyDescent="0.25"/>
    <row r="241" s="12" customFormat="1" ht="13.2" x14ac:dyDescent="0.25"/>
    <row r="242" s="12" customFormat="1" ht="13.2" x14ac:dyDescent="0.25"/>
    <row r="243" s="12" customFormat="1" ht="13.2" x14ac:dyDescent="0.25"/>
    <row r="244" s="12" customFormat="1" ht="13.2" x14ac:dyDescent="0.25"/>
    <row r="245" s="12" customFormat="1" ht="13.2" x14ac:dyDescent="0.25"/>
    <row r="246" s="12" customFormat="1" ht="13.2" x14ac:dyDescent="0.25"/>
    <row r="247" s="12" customFormat="1" ht="13.2" x14ac:dyDescent="0.25"/>
    <row r="248" s="12" customFormat="1" ht="13.2" x14ac:dyDescent="0.25"/>
    <row r="249" s="12" customFormat="1" ht="13.2" x14ac:dyDescent="0.25"/>
    <row r="250" s="12" customFormat="1" ht="13.2" x14ac:dyDescent="0.25"/>
    <row r="251" s="12" customFormat="1" ht="13.2" x14ac:dyDescent="0.25"/>
    <row r="252" s="12" customFormat="1" ht="13.2" x14ac:dyDescent="0.25"/>
    <row r="253" s="12" customFormat="1" ht="13.2" x14ac:dyDescent="0.25"/>
    <row r="254" s="12" customFormat="1" ht="13.2" x14ac:dyDescent="0.25"/>
    <row r="255" s="12" customFormat="1" ht="13.2" x14ac:dyDescent="0.25"/>
    <row r="256" s="12" customFormat="1" ht="13.2" x14ac:dyDescent="0.25"/>
    <row r="257" s="12" customFormat="1" ht="13.2" x14ac:dyDescent="0.25"/>
    <row r="258" s="12" customFormat="1" ht="13.2" x14ac:dyDescent="0.25"/>
    <row r="259" s="12" customFormat="1" ht="13.2" x14ac:dyDescent="0.25"/>
    <row r="260" s="12" customFormat="1" ht="13.2" x14ac:dyDescent="0.25"/>
    <row r="261" s="12" customFormat="1" ht="13.2" x14ac:dyDescent="0.25"/>
    <row r="262" s="12" customFormat="1" ht="13.2" x14ac:dyDescent="0.25"/>
    <row r="263" s="12" customFormat="1" ht="13.2" x14ac:dyDescent="0.25"/>
    <row r="264" s="12" customFormat="1" ht="13.2" x14ac:dyDescent="0.25"/>
    <row r="265" s="12" customFormat="1" ht="13.2" x14ac:dyDescent="0.25"/>
    <row r="266" s="12" customFormat="1" ht="13.2" x14ac:dyDescent="0.25"/>
    <row r="267" s="12" customFormat="1" ht="13.2" x14ac:dyDescent="0.25"/>
    <row r="268" s="12" customFormat="1" ht="13.2" x14ac:dyDescent="0.25"/>
    <row r="269" s="12" customFormat="1" ht="13.2" x14ac:dyDescent="0.25"/>
    <row r="270" s="12" customFormat="1" ht="13.2" x14ac:dyDescent="0.25"/>
    <row r="271" s="12" customFormat="1" ht="13.2" x14ac:dyDescent="0.25"/>
    <row r="272" s="12" customFormat="1" ht="13.2" x14ac:dyDescent="0.25"/>
    <row r="273" s="12" customFormat="1" ht="13.2" x14ac:dyDescent="0.25"/>
    <row r="274" s="12" customFormat="1" ht="13.2" x14ac:dyDescent="0.25"/>
    <row r="275" s="12" customFormat="1" ht="13.2" x14ac:dyDescent="0.25"/>
    <row r="276" s="12" customFormat="1" ht="13.2" x14ac:dyDescent="0.25"/>
    <row r="277" s="12" customFormat="1" ht="13.2" x14ac:dyDescent="0.25"/>
    <row r="278" s="12" customFormat="1" ht="13.2" x14ac:dyDescent="0.25"/>
    <row r="279" s="12" customFormat="1" ht="13.2" x14ac:dyDescent="0.25"/>
    <row r="280" s="12" customFormat="1" ht="13.2" x14ac:dyDescent="0.25"/>
    <row r="281" s="12" customFormat="1" ht="13.2" x14ac:dyDescent="0.25"/>
    <row r="282" s="12" customFormat="1" ht="13.2" x14ac:dyDescent="0.25"/>
    <row r="283" s="12" customFormat="1" ht="13.2" x14ac:dyDescent="0.25"/>
    <row r="284" s="12" customFormat="1" ht="13.2" x14ac:dyDescent="0.25"/>
    <row r="285" s="12" customFormat="1" ht="13.2" x14ac:dyDescent="0.25"/>
    <row r="286" s="12" customFormat="1" ht="13.2" x14ac:dyDescent="0.25"/>
    <row r="287" s="12" customFormat="1" ht="13.2" x14ac:dyDescent="0.25"/>
    <row r="288" s="12" customFormat="1" ht="13.2" x14ac:dyDescent="0.25"/>
    <row r="289" s="12" customFormat="1" ht="13.2" x14ac:dyDescent="0.25"/>
    <row r="290" s="12" customFormat="1" ht="13.2" x14ac:dyDescent="0.25"/>
    <row r="291" s="12" customFormat="1" ht="13.2" x14ac:dyDescent="0.25"/>
    <row r="292" s="12" customFormat="1" ht="13.2" x14ac:dyDescent="0.25"/>
    <row r="293" s="12" customFormat="1" ht="13.2" x14ac:dyDescent="0.25"/>
    <row r="294" s="12" customFormat="1" ht="13.2" x14ac:dyDescent="0.25"/>
    <row r="295" s="12" customFormat="1" ht="13.2" x14ac:dyDescent="0.25"/>
    <row r="296" s="12" customFormat="1" ht="13.2" x14ac:dyDescent="0.25"/>
    <row r="297" s="12" customFormat="1" ht="13.2" x14ac:dyDescent="0.25"/>
    <row r="298" s="12" customFormat="1" ht="13.2" x14ac:dyDescent="0.25"/>
    <row r="299" s="12" customFormat="1" ht="13.2" x14ac:dyDescent="0.25"/>
    <row r="300" s="12" customFormat="1" ht="13.2" x14ac:dyDescent="0.25"/>
    <row r="301" s="12" customFormat="1" ht="13.2" x14ac:dyDescent="0.25"/>
    <row r="302" s="12" customFormat="1" ht="13.2" x14ac:dyDescent="0.25"/>
    <row r="303" s="12" customFormat="1" ht="13.2" x14ac:dyDescent="0.25"/>
    <row r="304" s="12" customFormat="1" ht="13.2" x14ac:dyDescent="0.25"/>
    <row r="305" s="12" customFormat="1" ht="13.2" x14ac:dyDescent="0.25"/>
    <row r="306" s="12" customFormat="1" ht="13.2" x14ac:dyDescent="0.25"/>
    <row r="307" s="12" customFormat="1" ht="13.2" x14ac:dyDescent="0.25"/>
    <row r="308" s="12" customFormat="1" ht="13.2" x14ac:dyDescent="0.25"/>
    <row r="309" s="12" customFormat="1" ht="13.2" x14ac:dyDescent="0.25"/>
    <row r="310" s="12" customFormat="1" ht="13.2" x14ac:dyDescent="0.25"/>
    <row r="311" s="12" customFormat="1" ht="13.2" x14ac:dyDescent="0.25"/>
    <row r="312" s="12" customFormat="1" ht="13.2" x14ac:dyDescent="0.25"/>
    <row r="313" s="12" customFormat="1" ht="13.2" x14ac:dyDescent="0.25"/>
    <row r="314" s="12" customFormat="1" ht="13.2" x14ac:dyDescent="0.25"/>
    <row r="315" s="12" customFormat="1" ht="13.2" x14ac:dyDescent="0.25"/>
    <row r="316" s="12" customFormat="1" ht="13.2" x14ac:dyDescent="0.25"/>
    <row r="317" s="12" customFormat="1" ht="13.2" x14ac:dyDescent="0.25"/>
    <row r="318" s="12" customFormat="1" ht="13.2" x14ac:dyDescent="0.25"/>
    <row r="319" s="12" customFormat="1" ht="13.2" x14ac:dyDescent="0.25"/>
    <row r="320" s="12" customFormat="1" ht="13.2" x14ac:dyDescent="0.25"/>
    <row r="321" s="12" customFormat="1" ht="13.2" x14ac:dyDescent="0.25"/>
    <row r="322" s="12" customFormat="1" ht="13.2" x14ac:dyDescent="0.25"/>
    <row r="323" s="12" customFormat="1" ht="13.2" x14ac:dyDescent="0.25"/>
    <row r="324" s="12" customFormat="1" ht="13.2" x14ac:dyDescent="0.25"/>
    <row r="325" s="12" customFormat="1" ht="13.2" x14ac:dyDescent="0.25"/>
    <row r="326" s="12" customFormat="1" ht="13.2" x14ac:dyDescent="0.25"/>
    <row r="327" s="12" customFormat="1" ht="13.2" x14ac:dyDescent="0.25"/>
    <row r="328" s="12" customFormat="1" ht="13.2" x14ac:dyDescent="0.25"/>
    <row r="329" s="12" customFormat="1" ht="13.2" x14ac:dyDescent="0.25"/>
    <row r="330" s="12" customFormat="1" ht="13.2" x14ac:dyDescent="0.25"/>
    <row r="331" s="12" customFormat="1" ht="13.2" x14ac:dyDescent="0.25"/>
    <row r="332" s="12" customFormat="1" ht="13.2" x14ac:dyDescent="0.25"/>
    <row r="333" s="12" customFormat="1" ht="13.2" x14ac:dyDescent="0.25"/>
    <row r="334" s="12" customFormat="1" ht="13.2" x14ac:dyDescent="0.25"/>
    <row r="335" s="12" customFormat="1" ht="13.2" x14ac:dyDescent="0.25"/>
    <row r="336" s="12" customFormat="1" ht="13.2" x14ac:dyDescent="0.25"/>
    <row r="337" s="12" customFormat="1" ht="13.2" x14ac:dyDescent="0.25"/>
    <row r="338" s="12" customFormat="1" ht="13.2" x14ac:dyDescent="0.25"/>
    <row r="339" s="12" customFormat="1" ht="13.2" x14ac:dyDescent="0.25"/>
    <row r="340" s="12" customFormat="1" ht="13.2" x14ac:dyDescent="0.25"/>
    <row r="341" s="12" customFormat="1" ht="13.2" x14ac:dyDescent="0.25"/>
    <row r="342" s="12" customFormat="1" ht="13.2" x14ac:dyDescent="0.25"/>
    <row r="343" s="12" customFormat="1" ht="13.2" x14ac:dyDescent="0.25"/>
    <row r="344" s="12" customFormat="1" ht="13.2" x14ac:dyDescent="0.25"/>
    <row r="345" s="12" customFormat="1" ht="13.2" x14ac:dyDescent="0.25"/>
    <row r="346" s="12" customFormat="1" ht="13.2" x14ac:dyDescent="0.25"/>
    <row r="347" s="12" customFormat="1" ht="13.2" x14ac:dyDescent="0.25"/>
    <row r="348" s="12" customFormat="1" ht="13.2" x14ac:dyDescent="0.25"/>
    <row r="349" s="12" customFormat="1" ht="13.2" x14ac:dyDescent="0.25"/>
    <row r="350" s="12" customFormat="1" ht="13.2" x14ac:dyDescent="0.25"/>
    <row r="351" s="12" customFormat="1" ht="13.2" x14ac:dyDescent="0.25"/>
    <row r="352" s="12" customFormat="1" ht="13.2" x14ac:dyDescent="0.25"/>
    <row r="353" s="12" customFormat="1" ht="13.2" x14ac:dyDescent="0.25"/>
    <row r="354" s="12" customFormat="1" ht="13.2" x14ac:dyDescent="0.25"/>
    <row r="355" s="12" customFormat="1" ht="13.2" x14ac:dyDescent="0.25"/>
    <row r="356" s="12" customFormat="1" ht="13.2" x14ac:dyDescent="0.25"/>
    <row r="357" s="12" customFormat="1" ht="13.2" x14ac:dyDescent="0.25"/>
    <row r="358" s="12" customFormat="1" ht="13.2" x14ac:dyDescent="0.25"/>
    <row r="359" s="12" customFormat="1" ht="13.2" x14ac:dyDescent="0.25"/>
    <row r="360" s="12" customFormat="1" ht="13.2" x14ac:dyDescent="0.25"/>
    <row r="361" s="12" customFormat="1" ht="13.2" x14ac:dyDescent="0.25"/>
    <row r="362" s="12" customFormat="1" ht="13.2" x14ac:dyDescent="0.25"/>
    <row r="363" s="12" customFormat="1" ht="13.2" x14ac:dyDescent="0.25"/>
    <row r="364" s="12" customFormat="1" ht="13.2" x14ac:dyDescent="0.25"/>
    <row r="365" s="12" customFormat="1" ht="13.2" x14ac:dyDescent="0.25"/>
    <row r="366" s="12" customFormat="1" ht="13.2" x14ac:dyDescent="0.25"/>
    <row r="367" s="12" customFormat="1" ht="13.2" x14ac:dyDescent="0.25"/>
    <row r="368" s="12" customFormat="1" ht="13.2" x14ac:dyDescent="0.25"/>
    <row r="369" s="12" customFormat="1" ht="13.2" x14ac:dyDescent="0.25"/>
    <row r="370" s="12" customFormat="1" ht="13.2" x14ac:dyDescent="0.25"/>
    <row r="371" s="12" customFormat="1" ht="13.2" x14ac:dyDescent="0.25"/>
    <row r="372" s="12" customFormat="1" ht="13.2" x14ac:dyDescent="0.25"/>
    <row r="373" s="12" customFormat="1" ht="13.2" x14ac:dyDescent="0.25"/>
    <row r="374" s="12" customFormat="1" ht="13.2" x14ac:dyDescent="0.25"/>
    <row r="375" s="12" customFormat="1" ht="13.2" x14ac:dyDescent="0.25"/>
    <row r="376" s="12" customFormat="1" ht="13.2" x14ac:dyDescent="0.25"/>
    <row r="377" s="12" customFormat="1" ht="13.2" x14ac:dyDescent="0.25"/>
    <row r="378" s="12" customFormat="1" ht="13.2" x14ac:dyDescent="0.25"/>
    <row r="379" s="12" customFormat="1" ht="13.2" x14ac:dyDescent="0.25"/>
    <row r="380" s="12" customFormat="1" ht="13.2" x14ac:dyDescent="0.25"/>
    <row r="381" s="12" customFormat="1" ht="13.2" x14ac:dyDescent="0.25"/>
    <row r="382" s="12" customFormat="1" ht="13.2" x14ac:dyDescent="0.25"/>
    <row r="383" s="12" customFormat="1" ht="13.2" x14ac:dyDescent="0.25"/>
    <row r="384" s="12" customFormat="1" ht="13.2" x14ac:dyDescent="0.25"/>
    <row r="385" s="12" customFormat="1" ht="13.2" x14ac:dyDescent="0.25"/>
    <row r="386" s="12" customFormat="1" ht="13.2" x14ac:dyDescent="0.25"/>
    <row r="387" s="12" customFormat="1" ht="13.2" x14ac:dyDescent="0.25"/>
    <row r="388" s="12" customFormat="1" ht="13.2" x14ac:dyDescent="0.25"/>
    <row r="389" s="12" customFormat="1" ht="13.2" x14ac:dyDescent="0.25"/>
    <row r="390" s="12" customFormat="1" ht="13.2" x14ac:dyDescent="0.25"/>
    <row r="391" s="12" customFormat="1" ht="13.2" x14ac:dyDescent="0.25"/>
    <row r="392" s="12" customFormat="1" ht="13.2" x14ac:dyDescent="0.25"/>
    <row r="393" s="12" customFormat="1" ht="13.2" x14ac:dyDescent="0.25"/>
    <row r="394" s="12" customFormat="1" ht="13.2" x14ac:dyDescent="0.25"/>
    <row r="395" s="12" customFormat="1" ht="13.2" x14ac:dyDescent="0.25"/>
    <row r="396" s="12" customFormat="1" ht="13.2" x14ac:dyDescent="0.25"/>
    <row r="397" s="12" customFormat="1" ht="13.2" x14ac:dyDescent="0.25"/>
    <row r="398" s="12" customFormat="1" ht="13.2" x14ac:dyDescent="0.25"/>
    <row r="399" s="12" customFormat="1" ht="13.2" x14ac:dyDescent="0.25"/>
    <row r="400" s="12" customFormat="1" ht="13.2" x14ac:dyDescent="0.25"/>
    <row r="401" s="12" customFormat="1" ht="13.2" x14ac:dyDescent="0.25"/>
    <row r="402" s="12" customFormat="1" ht="13.2" x14ac:dyDescent="0.25"/>
    <row r="403" s="12" customFormat="1" ht="13.2" x14ac:dyDescent="0.25"/>
    <row r="404" s="12" customFormat="1" ht="13.2" x14ac:dyDescent="0.25"/>
    <row r="405" s="12" customFormat="1" ht="13.2" x14ac:dyDescent="0.25"/>
    <row r="406" s="12" customFormat="1" ht="13.2" x14ac:dyDescent="0.25"/>
    <row r="407" s="12" customFormat="1" ht="13.2" x14ac:dyDescent="0.25"/>
    <row r="408" s="12" customFormat="1" ht="13.2" x14ac:dyDescent="0.25"/>
    <row r="409" s="12" customFormat="1" ht="13.2" x14ac:dyDescent="0.25"/>
    <row r="410" s="12" customFormat="1" ht="13.2" x14ac:dyDescent="0.25"/>
    <row r="411" s="12" customFormat="1" ht="13.2" x14ac:dyDescent="0.25"/>
    <row r="412" s="12" customFormat="1" ht="13.2" x14ac:dyDescent="0.25"/>
    <row r="413" s="12" customFormat="1" ht="13.2" x14ac:dyDescent="0.25"/>
    <row r="414" s="12" customFormat="1" ht="13.2" x14ac:dyDescent="0.25"/>
    <row r="415" s="12" customFormat="1" ht="13.2" x14ac:dyDescent="0.25"/>
    <row r="416" s="12" customFormat="1" ht="13.2" x14ac:dyDescent="0.25"/>
    <row r="417" s="12" customFormat="1" ht="13.2" x14ac:dyDescent="0.25"/>
    <row r="418" s="12" customFormat="1" ht="13.2" x14ac:dyDescent="0.25"/>
    <row r="419" s="12" customFormat="1" ht="13.2" x14ac:dyDescent="0.25"/>
    <row r="420" s="12" customFormat="1" ht="13.2" x14ac:dyDescent="0.25"/>
    <row r="421" s="12" customFormat="1" ht="13.2" x14ac:dyDescent="0.25"/>
    <row r="422" s="12" customFormat="1" ht="13.2" x14ac:dyDescent="0.25"/>
    <row r="423" s="12" customFormat="1" ht="13.2" x14ac:dyDescent="0.25"/>
    <row r="424" s="12" customFormat="1" ht="13.2" x14ac:dyDescent="0.25"/>
    <row r="425" s="12" customFormat="1" ht="13.2" x14ac:dyDescent="0.25"/>
    <row r="426" s="12" customFormat="1" ht="13.2" x14ac:dyDescent="0.25"/>
    <row r="427" s="12" customFormat="1" ht="13.2" x14ac:dyDescent="0.25"/>
    <row r="428" s="12" customFormat="1" ht="13.2" x14ac:dyDescent="0.25"/>
    <row r="429" s="12" customFormat="1" ht="13.2" x14ac:dyDescent="0.25"/>
    <row r="430" s="12" customFormat="1" ht="13.2" x14ac:dyDescent="0.25"/>
    <row r="431" s="12" customFormat="1" ht="13.2" x14ac:dyDescent="0.25"/>
    <row r="432" s="12" customFormat="1" ht="13.2" x14ac:dyDescent="0.25"/>
    <row r="433" s="12" customFormat="1" ht="13.2" x14ac:dyDescent="0.25"/>
    <row r="434" s="12" customFormat="1" ht="13.2" x14ac:dyDescent="0.25"/>
    <row r="435" s="12" customFormat="1" ht="13.2" x14ac:dyDescent="0.25"/>
    <row r="436" s="12" customFormat="1" ht="13.2" x14ac:dyDescent="0.25"/>
    <row r="437" s="12" customFormat="1" ht="13.2" x14ac:dyDescent="0.25"/>
    <row r="438" s="12" customFormat="1" ht="13.2" x14ac:dyDescent="0.25"/>
    <row r="439" s="12" customFormat="1" ht="13.2" x14ac:dyDescent="0.25"/>
    <row r="440" s="12" customFormat="1" ht="13.2" x14ac:dyDescent="0.25"/>
    <row r="441" s="12" customFormat="1" ht="13.2" x14ac:dyDescent="0.25"/>
    <row r="442" s="12" customFormat="1" ht="13.2" x14ac:dyDescent="0.25"/>
    <row r="443" s="12" customFormat="1" ht="13.2" x14ac:dyDescent="0.25"/>
    <row r="444" s="12" customFormat="1" ht="13.2" x14ac:dyDescent="0.25"/>
    <row r="445" s="12" customFormat="1" ht="13.2" x14ac:dyDescent="0.25"/>
    <row r="446" s="12" customFormat="1" ht="13.2" x14ac:dyDescent="0.25"/>
    <row r="447" s="12" customFormat="1" ht="13.2" x14ac:dyDescent="0.25"/>
    <row r="448" s="12" customFormat="1" ht="13.2" x14ac:dyDescent="0.25"/>
    <row r="449" s="12" customFormat="1" ht="13.2" x14ac:dyDescent="0.25"/>
    <row r="450" s="12" customFormat="1" ht="13.2" x14ac:dyDescent="0.25"/>
    <row r="451" s="12" customFormat="1" ht="13.2" x14ac:dyDescent="0.25"/>
    <row r="452" s="12" customFormat="1" ht="13.2" x14ac:dyDescent="0.25"/>
    <row r="453" s="12" customFormat="1" ht="13.2" x14ac:dyDescent="0.25"/>
    <row r="454" s="12" customFormat="1" ht="13.2" x14ac:dyDescent="0.25"/>
    <row r="455" s="12" customFormat="1" ht="13.2" x14ac:dyDescent="0.25"/>
    <row r="456" s="12" customFormat="1" ht="13.2" x14ac:dyDescent="0.25"/>
    <row r="457" s="12" customFormat="1" ht="13.2" x14ac:dyDescent="0.25"/>
    <row r="458" s="12" customFormat="1" ht="13.2" x14ac:dyDescent="0.25"/>
    <row r="459" s="12" customFormat="1" ht="13.2" x14ac:dyDescent="0.25"/>
    <row r="460" s="12" customFormat="1" ht="13.2" x14ac:dyDescent="0.25"/>
    <row r="461" s="12" customFormat="1" ht="13.2" x14ac:dyDescent="0.25"/>
    <row r="462" s="12" customFormat="1" ht="13.2" x14ac:dyDescent="0.25"/>
    <row r="463" s="12" customFormat="1" ht="13.2" x14ac:dyDescent="0.25"/>
    <row r="464" s="12" customFormat="1" ht="13.2" x14ac:dyDescent="0.25"/>
    <row r="465" s="12" customFormat="1" ht="13.2" x14ac:dyDescent="0.25"/>
    <row r="466" s="12" customFormat="1" ht="13.2" x14ac:dyDescent="0.25"/>
    <row r="467" s="12" customFormat="1" ht="13.2" x14ac:dyDescent="0.25"/>
    <row r="468" s="12" customFormat="1" ht="13.2" x14ac:dyDescent="0.25"/>
    <row r="469" s="12" customFormat="1" ht="13.2" x14ac:dyDescent="0.25"/>
    <row r="470" s="12" customFormat="1" ht="13.2" x14ac:dyDescent="0.25"/>
    <row r="471" s="12" customFormat="1" ht="13.2" x14ac:dyDescent="0.25"/>
    <row r="472" s="12" customFormat="1" ht="13.2" x14ac:dyDescent="0.25"/>
    <row r="473" s="12" customFormat="1" ht="13.2" x14ac:dyDescent="0.25"/>
    <row r="474" s="12" customFormat="1" ht="13.2" x14ac:dyDescent="0.25"/>
    <row r="475" s="12" customFormat="1" ht="13.2" x14ac:dyDescent="0.25"/>
    <row r="476" s="12" customFormat="1" ht="13.2" x14ac:dyDescent="0.25"/>
    <row r="477" s="12" customFormat="1" ht="13.2" x14ac:dyDescent="0.25"/>
    <row r="478" s="12" customFormat="1" ht="13.2" x14ac:dyDescent="0.25"/>
    <row r="479" s="12" customFormat="1" ht="13.2" x14ac:dyDescent="0.25"/>
    <row r="480" s="12" customFormat="1" ht="13.2" x14ac:dyDescent="0.25"/>
    <row r="481" s="12" customFormat="1" ht="13.2" x14ac:dyDescent="0.25"/>
    <row r="482" s="12" customFormat="1" ht="13.2" x14ac:dyDescent="0.25"/>
    <row r="483" s="12" customFormat="1" ht="13.2" x14ac:dyDescent="0.25"/>
    <row r="484" s="12" customFormat="1" ht="13.2" x14ac:dyDescent="0.25"/>
    <row r="485" s="12" customFormat="1" ht="13.2" x14ac:dyDescent="0.25"/>
    <row r="486" s="12" customFormat="1" ht="13.2" x14ac:dyDescent="0.25"/>
    <row r="487" s="12" customFormat="1" ht="13.2" x14ac:dyDescent="0.25"/>
    <row r="488" s="12" customFormat="1" ht="13.2" x14ac:dyDescent="0.25"/>
    <row r="489" s="12" customFormat="1" ht="13.2" x14ac:dyDescent="0.25"/>
    <row r="490" s="12" customFormat="1" ht="13.2" x14ac:dyDescent="0.25"/>
    <row r="491" s="12" customFormat="1" ht="13.2" x14ac:dyDescent="0.25"/>
    <row r="492" s="12" customFormat="1" ht="13.2" x14ac:dyDescent="0.25"/>
    <row r="493" s="12" customFormat="1" ht="13.2" x14ac:dyDescent="0.25"/>
    <row r="494" s="12" customFormat="1" ht="13.2" x14ac:dyDescent="0.25"/>
    <row r="495" s="12" customFormat="1" ht="13.2" x14ac:dyDescent="0.25"/>
    <row r="496" s="12" customFormat="1" ht="13.2" x14ac:dyDescent="0.25"/>
    <row r="497" s="12" customFormat="1" ht="13.2" x14ac:dyDescent="0.25"/>
    <row r="498" s="12" customFormat="1" ht="13.2" x14ac:dyDescent="0.25"/>
    <row r="499" s="12" customFormat="1" ht="13.2" x14ac:dyDescent="0.25"/>
    <row r="500" s="12" customFormat="1" ht="13.2" x14ac:dyDescent="0.25"/>
    <row r="501" s="12" customFormat="1" ht="13.2" x14ac:dyDescent="0.25"/>
    <row r="502" s="12" customFormat="1" ht="13.2" x14ac:dyDescent="0.25"/>
    <row r="503" s="12" customFormat="1" ht="13.2" x14ac:dyDescent="0.25"/>
    <row r="504" s="12" customFormat="1" ht="13.2" x14ac:dyDescent="0.25"/>
    <row r="505" s="12" customFormat="1" ht="13.2" x14ac:dyDescent="0.25"/>
    <row r="506" s="12" customFormat="1" ht="13.2" x14ac:dyDescent="0.25"/>
    <row r="507" s="12" customFormat="1" ht="13.2" x14ac:dyDescent="0.25"/>
    <row r="508" s="12" customFormat="1" ht="13.2" x14ac:dyDescent="0.25"/>
    <row r="509" s="12" customFormat="1" ht="13.2" x14ac:dyDescent="0.25"/>
    <row r="510" s="12" customFormat="1" ht="13.2" x14ac:dyDescent="0.25"/>
    <row r="511" s="12" customFormat="1" ht="13.2" x14ac:dyDescent="0.25"/>
    <row r="512" s="12" customFormat="1" ht="13.2" x14ac:dyDescent="0.25"/>
    <row r="513" s="12" customFormat="1" ht="13.2" x14ac:dyDescent="0.25"/>
    <row r="514" s="12" customFormat="1" ht="13.2" x14ac:dyDescent="0.25"/>
    <row r="515" s="12" customFormat="1" ht="13.2" x14ac:dyDescent="0.25"/>
    <row r="516" s="12" customFormat="1" ht="13.2" x14ac:dyDescent="0.25"/>
    <row r="517" s="12" customFormat="1" ht="13.2" x14ac:dyDescent="0.25"/>
    <row r="518" s="12" customFormat="1" ht="13.2" x14ac:dyDescent="0.25"/>
    <row r="519" s="12" customFormat="1" ht="13.2" x14ac:dyDescent="0.25"/>
    <row r="520" s="12" customFormat="1" ht="13.2" x14ac:dyDescent="0.25"/>
    <row r="521" s="12" customFormat="1" ht="13.2" x14ac:dyDescent="0.25"/>
    <row r="522" s="12" customFormat="1" ht="13.2" x14ac:dyDescent="0.25"/>
    <row r="523" s="12" customFormat="1" ht="13.2" x14ac:dyDescent="0.25"/>
    <row r="524" s="12" customFormat="1" ht="13.2" x14ac:dyDescent="0.25"/>
    <row r="525" s="12" customFormat="1" ht="13.2" x14ac:dyDescent="0.25"/>
    <row r="526" s="12" customFormat="1" ht="13.2" x14ac:dyDescent="0.25"/>
    <row r="527" s="12" customFormat="1" ht="13.2" x14ac:dyDescent="0.25"/>
    <row r="528" s="12" customFormat="1" ht="13.2" x14ac:dyDescent="0.25"/>
    <row r="529" s="12" customFormat="1" ht="13.2" x14ac:dyDescent="0.25"/>
    <row r="530" s="12" customFormat="1" ht="13.2" x14ac:dyDescent="0.25"/>
    <row r="531" s="12" customFormat="1" ht="13.2" x14ac:dyDescent="0.25"/>
    <row r="532" s="12" customFormat="1" ht="13.2" x14ac:dyDescent="0.25"/>
    <row r="533" s="12" customFormat="1" ht="13.2" x14ac:dyDescent="0.25"/>
    <row r="534" s="12" customFormat="1" ht="13.2" x14ac:dyDescent="0.25"/>
    <row r="535" s="12" customFormat="1" ht="13.2" x14ac:dyDescent="0.25"/>
    <row r="536" s="12" customFormat="1" ht="13.2" x14ac:dyDescent="0.25"/>
    <row r="537" s="12" customFormat="1" ht="13.2" x14ac:dyDescent="0.25"/>
    <row r="538" s="12" customFormat="1" ht="13.2" x14ac:dyDescent="0.25"/>
    <row r="539" s="12" customFormat="1" ht="13.2" x14ac:dyDescent="0.25"/>
    <row r="540" s="12" customFormat="1" ht="13.2" x14ac:dyDescent="0.25"/>
    <row r="541" s="12" customFormat="1" ht="13.2" x14ac:dyDescent="0.25"/>
    <row r="542" s="12" customFormat="1" ht="13.2" x14ac:dyDescent="0.25"/>
    <row r="543" s="12" customFormat="1" ht="13.2" x14ac:dyDescent="0.25"/>
    <row r="544" s="12" customFormat="1" ht="13.2" x14ac:dyDescent="0.25"/>
    <row r="545" s="12" customFormat="1" ht="13.2" x14ac:dyDescent="0.25"/>
    <row r="546" s="12" customFormat="1" ht="13.2" x14ac:dyDescent="0.25"/>
    <row r="547" s="12" customFormat="1" ht="13.2" x14ac:dyDescent="0.25"/>
    <row r="548" s="12" customFormat="1" ht="13.2" x14ac:dyDescent="0.25"/>
    <row r="549" s="12" customFormat="1" ht="13.2" x14ac:dyDescent="0.25"/>
    <row r="550" s="12" customFormat="1" ht="13.2" x14ac:dyDescent="0.25"/>
    <row r="551" s="12" customFormat="1" ht="13.2" x14ac:dyDescent="0.25"/>
    <row r="552" s="12" customFormat="1" ht="13.2" x14ac:dyDescent="0.25"/>
    <row r="553" s="12" customFormat="1" ht="13.2" x14ac:dyDescent="0.25"/>
    <row r="554" s="12" customFormat="1" ht="13.2" x14ac:dyDescent="0.25"/>
    <row r="555" s="12" customFormat="1" ht="13.2" x14ac:dyDescent="0.25"/>
    <row r="556" s="12" customFormat="1" ht="13.2" x14ac:dyDescent="0.25"/>
    <row r="557" s="12" customFormat="1" ht="13.2" x14ac:dyDescent="0.25"/>
    <row r="558" s="12" customFormat="1" ht="13.2" x14ac:dyDescent="0.25"/>
    <row r="559" s="12" customFormat="1" ht="13.2" x14ac:dyDescent="0.25"/>
    <row r="560" s="12" customFormat="1" ht="13.2" x14ac:dyDescent="0.25"/>
    <row r="561" s="12" customFormat="1" ht="13.2" x14ac:dyDescent="0.25"/>
    <row r="562" s="12" customFormat="1" ht="13.2" x14ac:dyDescent="0.25"/>
    <row r="563" s="12" customFormat="1" ht="13.2" x14ac:dyDescent="0.25"/>
    <row r="564" s="12" customFormat="1" ht="13.2" x14ac:dyDescent="0.25"/>
    <row r="565" s="12" customFormat="1" ht="13.2" x14ac:dyDescent="0.25"/>
    <row r="566" s="12" customFormat="1" ht="13.2" x14ac:dyDescent="0.25"/>
    <row r="567" s="12" customFormat="1" ht="13.2" x14ac:dyDescent="0.25"/>
    <row r="568" s="12" customFormat="1" ht="13.2" x14ac:dyDescent="0.25"/>
    <row r="569" s="12" customFormat="1" ht="13.2" x14ac:dyDescent="0.25"/>
    <row r="570" s="12" customFormat="1" ht="13.2" x14ac:dyDescent="0.25"/>
    <row r="571" s="12" customFormat="1" ht="13.2" x14ac:dyDescent="0.25"/>
    <row r="572" s="12" customFormat="1" ht="13.2" x14ac:dyDescent="0.25"/>
    <row r="573" s="12" customFormat="1" ht="13.2" x14ac:dyDescent="0.25"/>
    <row r="574" s="12" customFormat="1" ht="13.2" x14ac:dyDescent="0.25"/>
    <row r="575" s="12" customFormat="1" ht="13.2" x14ac:dyDescent="0.25"/>
    <row r="576" s="12" customFormat="1" ht="13.2" x14ac:dyDescent="0.25"/>
    <row r="577" s="12" customFormat="1" ht="13.2" x14ac:dyDescent="0.25"/>
    <row r="578" s="12" customFormat="1" ht="13.2" x14ac:dyDescent="0.25"/>
    <row r="579" s="12" customFormat="1" ht="13.2" x14ac:dyDescent="0.25"/>
    <row r="580" s="12" customFormat="1" ht="13.2" x14ac:dyDescent="0.25"/>
    <row r="581" s="12" customFormat="1" ht="13.2" x14ac:dyDescent="0.25"/>
    <row r="582" s="12" customFormat="1" ht="13.2" x14ac:dyDescent="0.25"/>
    <row r="583" s="12" customFormat="1" ht="13.2" x14ac:dyDescent="0.25"/>
    <row r="584" s="12" customFormat="1" ht="13.2" x14ac:dyDescent="0.25"/>
    <row r="585" s="12" customFormat="1" ht="13.2" x14ac:dyDescent="0.25"/>
    <row r="586" s="12" customFormat="1" ht="13.2" x14ac:dyDescent="0.25"/>
    <row r="587" s="12" customFormat="1" ht="13.2" x14ac:dyDescent="0.25"/>
    <row r="588" s="12" customFormat="1" ht="13.2" x14ac:dyDescent="0.25"/>
    <row r="589" s="12" customFormat="1" ht="13.2" x14ac:dyDescent="0.25"/>
    <row r="590" s="12" customFormat="1" ht="13.2" x14ac:dyDescent="0.25"/>
    <row r="591" s="12" customFormat="1" ht="13.2" x14ac:dyDescent="0.25"/>
    <row r="592" s="12" customFormat="1" ht="13.2" x14ac:dyDescent="0.25"/>
    <row r="593" s="12" customFormat="1" ht="13.2" x14ac:dyDescent="0.25"/>
    <row r="594" s="12" customFormat="1" ht="13.2" x14ac:dyDescent="0.25"/>
    <row r="595" s="12" customFormat="1" ht="13.2" x14ac:dyDescent="0.25"/>
    <row r="596" s="12" customFormat="1" ht="13.2" x14ac:dyDescent="0.25"/>
    <row r="597" s="12" customFormat="1" ht="13.2" x14ac:dyDescent="0.25"/>
    <row r="598" s="12" customFormat="1" ht="13.2" x14ac:dyDescent="0.25"/>
    <row r="599" s="12" customFormat="1" ht="13.2" x14ac:dyDescent="0.25"/>
    <row r="600" s="12" customFormat="1" ht="13.2" x14ac:dyDescent="0.25"/>
    <row r="601" s="12" customFormat="1" ht="13.2" x14ac:dyDescent="0.25"/>
    <row r="602" s="12" customFormat="1" ht="13.2" x14ac:dyDescent="0.25"/>
    <row r="603" s="12" customFormat="1" ht="13.2" x14ac:dyDescent="0.25"/>
    <row r="604" s="12" customFormat="1" ht="13.2" x14ac:dyDescent="0.25"/>
    <row r="605" s="12" customFormat="1" ht="13.2" x14ac:dyDescent="0.25"/>
    <row r="606" s="12" customFormat="1" ht="13.2" x14ac:dyDescent="0.25"/>
    <row r="607" s="12" customFormat="1" ht="13.2" x14ac:dyDescent="0.25"/>
    <row r="608" s="12" customFormat="1" ht="13.2" x14ac:dyDescent="0.25"/>
    <row r="609" s="12" customFormat="1" ht="13.2" x14ac:dyDescent="0.25"/>
    <row r="610" s="12" customFormat="1" ht="13.2" x14ac:dyDescent="0.25"/>
    <row r="611" s="12" customFormat="1" ht="13.2" x14ac:dyDescent="0.25"/>
    <row r="612" s="12" customFormat="1" ht="13.2" x14ac:dyDescent="0.25"/>
    <row r="613" s="12" customFormat="1" ht="13.2" x14ac:dyDescent="0.25"/>
    <row r="614" s="12" customFormat="1" ht="13.2" x14ac:dyDescent="0.25"/>
    <row r="615" s="12" customFormat="1" ht="13.2" x14ac:dyDescent="0.25"/>
    <row r="616" s="12" customFormat="1" ht="13.2" x14ac:dyDescent="0.25"/>
    <row r="617" s="12" customFormat="1" ht="13.2" x14ac:dyDescent="0.25"/>
    <row r="618" s="12" customFormat="1" ht="13.2" x14ac:dyDescent="0.25"/>
    <row r="619" s="12" customFormat="1" ht="13.2" x14ac:dyDescent="0.25"/>
    <row r="620" s="12" customFormat="1" ht="13.2" x14ac:dyDescent="0.25"/>
    <row r="621" s="12" customFormat="1" ht="13.2" x14ac:dyDescent="0.25"/>
    <row r="622" s="12" customFormat="1" ht="13.2" x14ac:dyDescent="0.25"/>
    <row r="623" s="12" customFormat="1" ht="13.2" x14ac:dyDescent="0.25"/>
    <row r="624" s="12" customFormat="1" ht="13.2" x14ac:dyDescent="0.25"/>
    <row r="625" s="12" customFormat="1" ht="13.2" x14ac:dyDescent="0.25"/>
    <row r="626" s="12" customFormat="1" ht="13.2" x14ac:dyDescent="0.25"/>
    <row r="627" s="12" customFormat="1" ht="13.2" x14ac:dyDescent="0.25"/>
    <row r="628" s="12" customFormat="1" ht="13.2" x14ac:dyDescent="0.25"/>
    <row r="629" s="12" customFormat="1" ht="13.2" x14ac:dyDescent="0.25"/>
    <row r="630" s="12" customFormat="1" ht="13.2" x14ac:dyDescent="0.25"/>
    <row r="631" s="12" customFormat="1" ht="13.2" x14ac:dyDescent="0.25"/>
    <row r="632" s="12" customFormat="1" ht="13.2" x14ac:dyDescent="0.25"/>
    <row r="633" s="12" customFormat="1" ht="13.2" x14ac:dyDescent="0.25"/>
    <row r="634" s="12" customFormat="1" ht="13.2" x14ac:dyDescent="0.25"/>
    <row r="635" s="12" customFormat="1" ht="13.2" x14ac:dyDescent="0.25"/>
    <row r="636" s="12" customFormat="1" ht="13.2" x14ac:dyDescent="0.25"/>
    <row r="637" s="12" customFormat="1" ht="13.2" x14ac:dyDescent="0.25"/>
    <row r="638" s="12" customFormat="1" ht="13.2" x14ac:dyDescent="0.25"/>
    <row r="639" s="12" customFormat="1" ht="13.2" x14ac:dyDescent="0.25"/>
    <row r="640" s="12" customFormat="1" ht="13.2" x14ac:dyDescent="0.25"/>
    <row r="641" s="12" customFormat="1" ht="13.2" x14ac:dyDescent="0.25"/>
    <row r="642" s="12" customFormat="1" ht="13.2" x14ac:dyDescent="0.25"/>
    <row r="643" s="12" customFormat="1" ht="13.2" x14ac:dyDescent="0.25"/>
    <row r="644" s="12" customFormat="1" ht="13.2" x14ac:dyDescent="0.25"/>
    <row r="645" s="12" customFormat="1" ht="13.2" x14ac:dyDescent="0.25"/>
    <row r="646" s="12" customFormat="1" ht="13.2" x14ac:dyDescent="0.25"/>
    <row r="647" s="12" customFormat="1" ht="13.2" x14ac:dyDescent="0.25"/>
    <row r="648" s="12" customFormat="1" ht="13.2" x14ac:dyDescent="0.25"/>
    <row r="649" s="12" customFormat="1" ht="13.2" x14ac:dyDescent="0.25"/>
    <row r="650" s="12" customFormat="1" ht="13.2" x14ac:dyDescent="0.25"/>
    <row r="651" s="12" customFormat="1" ht="13.2" x14ac:dyDescent="0.25"/>
    <row r="652" s="12" customFormat="1" ht="13.2" x14ac:dyDescent="0.25"/>
    <row r="653" s="12" customFormat="1" ht="13.2" x14ac:dyDescent="0.25"/>
    <row r="654" s="12" customFormat="1" ht="13.2" x14ac:dyDescent="0.25"/>
    <row r="655" s="12" customFormat="1" ht="13.2" x14ac:dyDescent="0.25"/>
    <row r="656" s="12" customFormat="1" ht="13.2" x14ac:dyDescent="0.25"/>
    <row r="657" s="12" customFormat="1" ht="13.2" x14ac:dyDescent="0.25"/>
    <row r="658" s="12" customFormat="1" ht="13.2" x14ac:dyDescent="0.25"/>
    <row r="659" s="12" customFormat="1" ht="13.2" x14ac:dyDescent="0.25"/>
    <row r="660" s="12" customFormat="1" ht="13.2" x14ac:dyDescent="0.25"/>
    <row r="661" s="12" customFormat="1" ht="13.2" x14ac:dyDescent="0.25"/>
    <row r="662" s="12" customFormat="1" ht="13.2" x14ac:dyDescent="0.25"/>
    <row r="663" s="12" customFormat="1" ht="13.2" x14ac:dyDescent="0.25"/>
    <row r="664" s="12" customFormat="1" ht="13.2" x14ac:dyDescent="0.25"/>
    <row r="665" s="12" customFormat="1" ht="13.2" x14ac:dyDescent="0.25"/>
    <row r="666" s="12" customFormat="1" ht="13.2" x14ac:dyDescent="0.25"/>
    <row r="667" s="12" customFormat="1" ht="13.2" x14ac:dyDescent="0.25"/>
    <row r="668" s="12" customFormat="1" ht="13.2" x14ac:dyDescent="0.25"/>
    <row r="669" s="12" customFormat="1" ht="13.2" x14ac:dyDescent="0.25"/>
    <row r="670" s="12" customFormat="1" ht="13.2" x14ac:dyDescent="0.25"/>
    <row r="671" s="12" customFormat="1" ht="13.2" x14ac:dyDescent="0.25"/>
    <row r="672" s="12" customFormat="1" ht="13.2" x14ac:dyDescent="0.25"/>
    <row r="673" s="12" customFormat="1" ht="13.2" x14ac:dyDescent="0.25"/>
    <row r="674" s="12" customFormat="1" ht="13.2" x14ac:dyDescent="0.25"/>
    <row r="675" s="12" customFormat="1" ht="13.2" x14ac:dyDescent="0.25"/>
    <row r="676" s="12" customFormat="1" ht="13.2" x14ac:dyDescent="0.25"/>
    <row r="677" s="12" customFormat="1" ht="13.2" x14ac:dyDescent="0.25"/>
    <row r="678" s="12" customFormat="1" ht="13.2" x14ac:dyDescent="0.25"/>
    <row r="679" s="12" customFormat="1" ht="13.2" x14ac:dyDescent="0.25"/>
    <row r="680" s="12" customFormat="1" ht="13.2" x14ac:dyDescent="0.25"/>
    <row r="681" s="12" customFormat="1" ht="13.2" x14ac:dyDescent="0.25"/>
    <row r="682" s="12" customFormat="1" ht="13.2" x14ac:dyDescent="0.25"/>
    <row r="683" s="12" customFormat="1" ht="13.2" x14ac:dyDescent="0.25"/>
    <row r="684" s="12" customFormat="1" ht="13.2" x14ac:dyDescent="0.25"/>
    <row r="685" s="12" customFormat="1" ht="13.2" x14ac:dyDescent="0.25"/>
    <row r="686" s="12" customFormat="1" ht="13.2" x14ac:dyDescent="0.25"/>
    <row r="687" s="12" customFormat="1" ht="13.2" x14ac:dyDescent="0.25"/>
    <row r="688" s="12" customFormat="1" ht="13.2" x14ac:dyDescent="0.25"/>
    <row r="689" s="12" customFormat="1" ht="13.2" x14ac:dyDescent="0.25"/>
    <row r="690" s="12" customFormat="1" ht="13.2" x14ac:dyDescent="0.25"/>
    <row r="691" s="12" customFormat="1" ht="13.2" x14ac:dyDescent="0.25"/>
    <row r="692" s="12" customFormat="1" ht="13.2" x14ac:dyDescent="0.25"/>
    <row r="693" s="12" customFormat="1" ht="13.2" x14ac:dyDescent="0.25"/>
    <row r="694" s="12" customFormat="1" ht="13.2" x14ac:dyDescent="0.25"/>
    <row r="695" s="12" customFormat="1" ht="13.2" x14ac:dyDescent="0.25"/>
    <row r="696" s="12" customFormat="1" ht="13.2" x14ac:dyDescent="0.25"/>
    <row r="697" s="12" customFormat="1" ht="13.2" x14ac:dyDescent="0.25"/>
    <row r="698" s="12" customFormat="1" ht="13.2" x14ac:dyDescent="0.25"/>
    <row r="699" s="12" customFormat="1" ht="13.2" x14ac:dyDescent="0.25"/>
    <row r="700" s="12" customFormat="1" ht="13.2" x14ac:dyDescent="0.25"/>
    <row r="701" s="12" customFormat="1" ht="13.2" x14ac:dyDescent="0.25"/>
    <row r="702" s="12" customFormat="1" ht="13.2" x14ac:dyDescent="0.25"/>
    <row r="703" s="12" customFormat="1" ht="13.2" x14ac:dyDescent="0.25"/>
    <row r="704" s="12" customFormat="1" ht="13.2" x14ac:dyDescent="0.25"/>
    <row r="705" s="12" customFormat="1" ht="13.2" x14ac:dyDescent="0.25"/>
    <row r="706" s="12" customFormat="1" ht="13.2" x14ac:dyDescent="0.25"/>
    <row r="707" s="12" customFormat="1" ht="13.2" x14ac:dyDescent="0.25"/>
    <row r="708" s="12" customFormat="1" ht="13.2" x14ac:dyDescent="0.25"/>
    <row r="709" s="12" customFormat="1" ht="13.2" x14ac:dyDescent="0.25"/>
    <row r="710" s="12" customFormat="1" ht="13.2" x14ac:dyDescent="0.25"/>
    <row r="711" s="12" customFormat="1" ht="13.2" x14ac:dyDescent="0.25"/>
    <row r="712" s="12" customFormat="1" ht="13.2" x14ac:dyDescent="0.25"/>
    <row r="713" s="12" customFormat="1" ht="13.2" x14ac:dyDescent="0.25"/>
    <row r="714" s="12" customFormat="1" ht="13.2" x14ac:dyDescent="0.25"/>
    <row r="715" s="12" customFormat="1" ht="13.2" x14ac:dyDescent="0.25"/>
    <row r="716" s="12" customFormat="1" ht="13.2" x14ac:dyDescent="0.25"/>
    <row r="717" s="12" customFormat="1" ht="13.2" x14ac:dyDescent="0.25"/>
    <row r="718" s="12" customFormat="1" ht="13.2" x14ac:dyDescent="0.25"/>
    <row r="719" s="12" customFormat="1" ht="13.2" x14ac:dyDescent="0.25"/>
    <row r="720" s="12" customFormat="1" ht="13.2" x14ac:dyDescent="0.25"/>
    <row r="721" s="12" customFormat="1" ht="13.2" x14ac:dyDescent="0.25"/>
    <row r="722" s="12" customFormat="1" ht="13.2" x14ac:dyDescent="0.25"/>
    <row r="723" s="12" customFormat="1" ht="13.2" x14ac:dyDescent="0.25"/>
    <row r="724" s="12" customFormat="1" ht="13.2" x14ac:dyDescent="0.25"/>
    <row r="725" s="12" customFormat="1" ht="13.2" x14ac:dyDescent="0.25"/>
    <row r="726" s="12" customFormat="1" ht="13.2" x14ac:dyDescent="0.25"/>
    <row r="727" s="12" customFormat="1" ht="13.2" x14ac:dyDescent="0.25"/>
    <row r="728" s="12" customFormat="1" ht="13.2" x14ac:dyDescent="0.25"/>
    <row r="729" s="12" customFormat="1" ht="13.2" x14ac:dyDescent="0.25"/>
    <row r="730" s="12" customFormat="1" ht="13.2" x14ac:dyDescent="0.25"/>
    <row r="731" s="12" customFormat="1" ht="13.2" x14ac:dyDescent="0.25"/>
    <row r="732" s="12" customFormat="1" ht="13.2" x14ac:dyDescent="0.25"/>
    <row r="733" s="12" customFormat="1" ht="13.2" x14ac:dyDescent="0.25"/>
    <row r="734" s="12" customFormat="1" ht="13.2" x14ac:dyDescent="0.25"/>
    <row r="735" s="12" customFormat="1" ht="13.2" x14ac:dyDescent="0.25"/>
    <row r="736" s="12" customFormat="1" ht="13.2" x14ac:dyDescent="0.25"/>
    <row r="737" s="12" customFormat="1" ht="13.2" x14ac:dyDescent="0.25"/>
    <row r="738" s="12" customFormat="1" ht="13.2" x14ac:dyDescent="0.25"/>
    <row r="739" s="12" customFormat="1" ht="13.2" x14ac:dyDescent="0.25"/>
    <row r="740" s="12" customFormat="1" ht="13.2" x14ac:dyDescent="0.25"/>
    <row r="741" s="12" customFormat="1" ht="13.2" x14ac:dyDescent="0.25"/>
    <row r="742" s="12" customFormat="1" ht="13.2" x14ac:dyDescent="0.25"/>
    <row r="743" s="12" customFormat="1" ht="13.2" x14ac:dyDescent="0.25"/>
    <row r="744" s="12" customFormat="1" ht="13.2" x14ac:dyDescent="0.25"/>
    <row r="745" s="12" customFormat="1" ht="13.2" x14ac:dyDescent="0.25"/>
    <row r="746" s="12" customFormat="1" ht="13.2" x14ac:dyDescent="0.25"/>
    <row r="747" s="12" customFormat="1" ht="13.2" x14ac:dyDescent="0.25"/>
    <row r="748" s="12" customFormat="1" ht="13.2" x14ac:dyDescent="0.25"/>
    <row r="749" s="12" customFormat="1" ht="13.2" x14ac:dyDescent="0.25"/>
    <row r="750" s="12" customFormat="1" ht="13.2" x14ac:dyDescent="0.25"/>
    <row r="751" s="12" customFormat="1" ht="13.2" x14ac:dyDescent="0.25"/>
    <row r="752" s="12" customFormat="1" ht="13.2" x14ac:dyDescent="0.25"/>
    <row r="753" s="12" customFormat="1" ht="13.2" x14ac:dyDescent="0.25"/>
    <row r="754" s="12" customFormat="1" ht="13.2" x14ac:dyDescent="0.25"/>
    <row r="755" s="12" customFormat="1" ht="13.2" x14ac:dyDescent="0.25"/>
    <row r="756" s="12" customFormat="1" ht="13.2" x14ac:dyDescent="0.25"/>
    <row r="757" s="12" customFormat="1" ht="13.2" x14ac:dyDescent="0.25"/>
    <row r="758" s="12" customFormat="1" ht="13.2" x14ac:dyDescent="0.25"/>
    <row r="759" s="12" customFormat="1" ht="13.2" x14ac:dyDescent="0.25"/>
    <row r="760" s="12" customFormat="1" ht="13.2" x14ac:dyDescent="0.25"/>
    <row r="761" s="12" customFormat="1" ht="13.2" x14ac:dyDescent="0.25"/>
    <row r="762" s="12" customFormat="1" ht="13.2" x14ac:dyDescent="0.25"/>
    <row r="763" s="12" customFormat="1" ht="13.2" x14ac:dyDescent="0.25"/>
    <row r="764" s="12" customFormat="1" ht="13.2" x14ac:dyDescent="0.25"/>
    <row r="765" s="12" customFormat="1" ht="13.2" x14ac:dyDescent="0.25"/>
    <row r="766" s="12" customFormat="1" ht="13.2" x14ac:dyDescent="0.25"/>
    <row r="767" s="12" customFormat="1" ht="13.2" x14ac:dyDescent="0.25"/>
    <row r="768" s="12" customFormat="1" ht="13.2" x14ac:dyDescent="0.25"/>
    <row r="769" s="12" customFormat="1" ht="13.2" x14ac:dyDescent="0.25"/>
    <row r="770" s="12" customFormat="1" ht="13.2" x14ac:dyDescent="0.25"/>
    <row r="771" s="12" customFormat="1" ht="13.2" x14ac:dyDescent="0.25"/>
    <row r="772" s="12" customFormat="1" ht="13.2" x14ac:dyDescent="0.25"/>
    <row r="773" s="12" customFormat="1" ht="13.2" x14ac:dyDescent="0.25"/>
    <row r="774" s="12" customFormat="1" ht="13.2" x14ac:dyDescent="0.25"/>
    <row r="775" s="12" customFormat="1" ht="13.2" x14ac:dyDescent="0.25"/>
    <row r="776" s="12" customFormat="1" ht="13.2" x14ac:dyDescent="0.25"/>
    <row r="777" s="12" customFormat="1" ht="13.2" x14ac:dyDescent="0.25"/>
    <row r="778" s="12" customFormat="1" ht="13.2" x14ac:dyDescent="0.25"/>
    <row r="779" s="12" customFormat="1" ht="13.2" x14ac:dyDescent="0.25"/>
    <row r="780" s="12" customFormat="1" ht="13.2" x14ac:dyDescent="0.25"/>
    <row r="781" s="12" customFormat="1" ht="13.2" x14ac:dyDescent="0.25"/>
    <row r="782" s="12" customFormat="1" ht="13.2" x14ac:dyDescent="0.25"/>
    <row r="783" s="12" customFormat="1" ht="13.2" x14ac:dyDescent="0.25"/>
    <row r="784" s="12" customFormat="1" ht="13.2" x14ac:dyDescent="0.25"/>
    <row r="785" s="12" customFormat="1" ht="13.2" x14ac:dyDescent="0.25"/>
    <row r="786" s="12" customFormat="1" ht="13.2" x14ac:dyDescent="0.25"/>
    <row r="787" s="12" customFormat="1" ht="13.2" x14ac:dyDescent="0.25"/>
    <row r="788" s="12" customFormat="1" ht="13.2" x14ac:dyDescent="0.25"/>
    <row r="789" s="12" customFormat="1" ht="13.2" x14ac:dyDescent="0.25"/>
    <row r="790" s="12" customFormat="1" ht="13.2" x14ac:dyDescent="0.25"/>
    <row r="791" s="12" customFormat="1" ht="13.2" x14ac:dyDescent="0.25"/>
    <row r="792" s="12" customFormat="1" ht="13.2" x14ac:dyDescent="0.25"/>
    <row r="793" s="12" customFormat="1" ht="13.2" x14ac:dyDescent="0.25"/>
    <row r="794" s="12" customFormat="1" ht="13.2" x14ac:dyDescent="0.25"/>
    <row r="795" s="12" customFormat="1" ht="13.2" x14ac:dyDescent="0.25"/>
    <row r="796" s="12" customFormat="1" ht="13.2" x14ac:dyDescent="0.25"/>
    <row r="797" s="12" customFormat="1" ht="13.2" x14ac:dyDescent="0.25"/>
    <row r="798" s="12" customFormat="1" ht="13.2" x14ac:dyDescent="0.25"/>
    <row r="799" s="12" customFormat="1" ht="13.2" x14ac:dyDescent="0.25"/>
    <row r="800" s="12" customFormat="1" ht="13.2" x14ac:dyDescent="0.25"/>
    <row r="801" s="12" customFormat="1" ht="13.2" x14ac:dyDescent="0.25"/>
    <row r="802" s="12" customFormat="1" ht="13.2" x14ac:dyDescent="0.25"/>
    <row r="803" s="12" customFormat="1" ht="13.2" x14ac:dyDescent="0.25"/>
    <row r="804" s="12" customFormat="1" ht="13.2" x14ac:dyDescent="0.25"/>
    <row r="805" s="12" customFormat="1" ht="13.2" x14ac:dyDescent="0.25"/>
    <row r="806" s="12" customFormat="1" ht="13.2" x14ac:dyDescent="0.25"/>
    <row r="807" s="12" customFormat="1" ht="13.2" x14ac:dyDescent="0.25"/>
    <row r="808" s="12" customFormat="1" ht="13.2" x14ac:dyDescent="0.25"/>
    <row r="809" s="12" customFormat="1" ht="13.2" x14ac:dyDescent="0.25"/>
    <row r="810" s="12" customFormat="1" ht="13.2" x14ac:dyDescent="0.25"/>
    <row r="811" s="12" customFormat="1" ht="13.2" x14ac:dyDescent="0.25"/>
    <row r="812" s="12" customFormat="1" ht="13.2" x14ac:dyDescent="0.25"/>
    <row r="813" s="12" customFormat="1" ht="13.2" x14ac:dyDescent="0.25"/>
    <row r="814" s="12" customFormat="1" ht="13.2" x14ac:dyDescent="0.25"/>
    <row r="815" s="12" customFormat="1" ht="13.2" x14ac:dyDescent="0.25"/>
    <row r="816" s="12" customFormat="1" ht="13.2" x14ac:dyDescent="0.25"/>
    <row r="817" s="12" customFormat="1" ht="13.2" x14ac:dyDescent="0.25"/>
    <row r="818" s="12" customFormat="1" ht="13.2" x14ac:dyDescent="0.25"/>
    <row r="819" s="12" customFormat="1" ht="13.2" x14ac:dyDescent="0.25"/>
    <row r="820" s="12" customFormat="1" ht="13.2" x14ac:dyDescent="0.25"/>
    <row r="821" s="12" customFormat="1" ht="13.2" x14ac:dyDescent="0.25"/>
    <row r="822" s="12" customFormat="1" ht="13.2" x14ac:dyDescent="0.25"/>
    <row r="823" s="12" customFormat="1" ht="13.2" x14ac:dyDescent="0.25"/>
    <row r="824" s="12" customFormat="1" ht="13.2" x14ac:dyDescent="0.25"/>
    <row r="825" s="12" customFormat="1" ht="13.2" x14ac:dyDescent="0.25"/>
    <row r="826" s="12" customFormat="1" ht="13.2" x14ac:dyDescent="0.25"/>
    <row r="827" s="12" customFormat="1" ht="13.2" x14ac:dyDescent="0.25"/>
    <row r="828" s="12" customFormat="1" ht="13.2" x14ac:dyDescent="0.25"/>
    <row r="829" s="12" customFormat="1" ht="13.2" x14ac:dyDescent="0.25"/>
    <row r="830" s="12" customFormat="1" ht="13.2" x14ac:dyDescent="0.25"/>
    <row r="831" s="12" customFormat="1" ht="13.2" x14ac:dyDescent="0.25"/>
    <row r="832" s="12" customFormat="1" ht="13.2" x14ac:dyDescent="0.25"/>
    <row r="833" s="12" customFormat="1" ht="13.2" x14ac:dyDescent="0.25"/>
    <row r="834" s="12" customFormat="1" ht="13.2" x14ac:dyDescent="0.25"/>
    <row r="835" s="12" customFormat="1" ht="13.2" x14ac:dyDescent="0.25"/>
    <row r="836" s="12" customFormat="1" ht="13.2" x14ac:dyDescent="0.25"/>
    <row r="837" s="12" customFormat="1" ht="13.2" x14ac:dyDescent="0.25"/>
    <row r="838" s="12" customFormat="1" ht="13.2" x14ac:dyDescent="0.25"/>
    <row r="839" s="12" customFormat="1" ht="13.2" x14ac:dyDescent="0.25"/>
    <row r="840" s="12" customFormat="1" ht="13.2" x14ac:dyDescent="0.25"/>
    <row r="841" s="12" customFormat="1" ht="13.2" x14ac:dyDescent="0.25"/>
    <row r="842" s="12" customFormat="1" ht="13.2" x14ac:dyDescent="0.25"/>
    <row r="843" s="12" customFormat="1" ht="13.2" x14ac:dyDescent="0.25"/>
    <row r="844" s="12" customFormat="1" ht="13.2" x14ac:dyDescent="0.25"/>
    <row r="845" s="12" customFormat="1" ht="13.2" x14ac:dyDescent="0.25"/>
    <row r="846" s="12" customFormat="1" ht="13.2" x14ac:dyDescent="0.25"/>
    <row r="847" s="12" customFormat="1" ht="13.2" x14ac:dyDescent="0.25"/>
    <row r="848" s="12" customFormat="1" ht="13.2" x14ac:dyDescent="0.25"/>
    <row r="849" s="12" customFormat="1" ht="13.2" x14ac:dyDescent="0.25"/>
    <row r="850" s="12" customFormat="1" ht="13.2" x14ac:dyDescent="0.25"/>
    <row r="851" s="12" customFormat="1" ht="13.2" x14ac:dyDescent="0.25"/>
    <row r="852" s="12" customFormat="1" ht="13.2" x14ac:dyDescent="0.25"/>
    <row r="853" s="12" customFormat="1" ht="13.2" x14ac:dyDescent="0.25"/>
    <row r="854" s="12" customFormat="1" ht="13.2" x14ac:dyDescent="0.25"/>
    <row r="855" s="12" customFormat="1" ht="13.2" x14ac:dyDescent="0.25"/>
    <row r="856" s="12" customFormat="1" ht="13.2" x14ac:dyDescent="0.25"/>
    <row r="857" s="12" customFormat="1" ht="13.2" x14ac:dyDescent="0.25"/>
    <row r="858" s="12" customFormat="1" ht="13.2" x14ac:dyDescent="0.25"/>
    <row r="859" s="12" customFormat="1" ht="13.2" x14ac:dyDescent="0.25"/>
    <row r="860" s="12" customFormat="1" ht="13.2" x14ac:dyDescent="0.25"/>
    <row r="861" s="12" customFormat="1" ht="13.2" x14ac:dyDescent="0.25"/>
    <row r="862" s="12" customFormat="1" ht="13.2" x14ac:dyDescent="0.25"/>
    <row r="863" s="12" customFormat="1" ht="13.2" x14ac:dyDescent="0.25"/>
    <row r="864" s="12" customFormat="1" ht="13.2" x14ac:dyDescent="0.25"/>
    <row r="865" s="12" customFormat="1" ht="13.2" x14ac:dyDescent="0.25"/>
    <row r="866" s="12" customFormat="1" ht="13.2" x14ac:dyDescent="0.25"/>
    <row r="867" s="12" customFormat="1" ht="13.2" x14ac:dyDescent="0.25"/>
    <row r="868" s="12" customFormat="1" ht="13.2" x14ac:dyDescent="0.25"/>
    <row r="869" s="12" customFormat="1" ht="13.2" x14ac:dyDescent="0.25"/>
    <row r="870" s="12" customFormat="1" ht="13.2" x14ac:dyDescent="0.25"/>
    <row r="871" s="12" customFormat="1" ht="13.2" x14ac:dyDescent="0.25"/>
    <row r="872" s="12" customFormat="1" ht="13.2" x14ac:dyDescent="0.25"/>
    <row r="873" s="12" customFormat="1" ht="13.2" x14ac:dyDescent="0.25"/>
    <row r="874" s="12" customFormat="1" ht="13.2" x14ac:dyDescent="0.25"/>
    <row r="875" s="12" customFormat="1" ht="13.2" x14ac:dyDescent="0.25"/>
    <row r="876" s="12" customFormat="1" ht="13.2" x14ac:dyDescent="0.25"/>
    <row r="877" s="12" customFormat="1" ht="13.2" x14ac:dyDescent="0.25"/>
    <row r="878" s="12" customFormat="1" ht="13.2" x14ac:dyDescent="0.25"/>
    <row r="879" s="12" customFormat="1" ht="13.2" x14ac:dyDescent="0.25"/>
    <row r="880" s="12" customFormat="1" ht="13.2" x14ac:dyDescent="0.25"/>
    <row r="881" s="12" customFormat="1" ht="13.2" x14ac:dyDescent="0.25"/>
    <row r="882" s="12" customFormat="1" ht="13.2" x14ac:dyDescent="0.25"/>
    <row r="883" s="12" customFormat="1" ht="13.2" x14ac:dyDescent="0.25"/>
    <row r="884" s="12" customFormat="1" ht="13.2" x14ac:dyDescent="0.25"/>
    <row r="885" s="12" customFormat="1" ht="13.2" x14ac:dyDescent="0.25"/>
    <row r="886" s="12" customFormat="1" ht="13.2" x14ac:dyDescent="0.25"/>
    <row r="887" s="12" customFormat="1" ht="13.2" x14ac:dyDescent="0.25"/>
    <row r="888" s="12" customFormat="1" ht="13.2" x14ac:dyDescent="0.25"/>
    <row r="889" s="12" customFormat="1" ht="13.2" x14ac:dyDescent="0.25"/>
    <row r="890" s="12" customFormat="1" ht="13.2" x14ac:dyDescent="0.25"/>
    <row r="891" s="12" customFormat="1" ht="13.2" x14ac:dyDescent="0.25"/>
    <row r="892" s="12" customFormat="1" ht="13.2" x14ac:dyDescent="0.25"/>
    <row r="893" s="12" customFormat="1" ht="13.2" x14ac:dyDescent="0.25"/>
    <row r="894" s="12" customFormat="1" ht="13.2" x14ac:dyDescent="0.25"/>
    <row r="895" s="12" customFormat="1" ht="13.2" x14ac:dyDescent="0.25"/>
    <row r="896" s="12" customFormat="1" ht="13.2" x14ac:dyDescent="0.25"/>
    <row r="897" s="12" customFormat="1" ht="13.2" x14ac:dyDescent="0.25"/>
    <row r="898" s="12" customFormat="1" ht="13.2" x14ac:dyDescent="0.25"/>
    <row r="899" s="12" customFormat="1" ht="13.2" x14ac:dyDescent="0.25"/>
    <row r="900" s="12" customFormat="1" ht="13.2" x14ac:dyDescent="0.25"/>
    <row r="901" s="12" customFormat="1" ht="13.2" x14ac:dyDescent="0.25"/>
    <row r="902" s="12" customFormat="1" ht="13.2" x14ac:dyDescent="0.25"/>
    <row r="903" s="12" customFormat="1" ht="13.2" x14ac:dyDescent="0.25"/>
    <row r="904" s="12" customFormat="1" ht="13.2" x14ac:dyDescent="0.25"/>
    <row r="905" s="12" customFormat="1" ht="13.2" x14ac:dyDescent="0.25"/>
    <row r="906" s="12" customFormat="1" ht="13.2" x14ac:dyDescent="0.25"/>
    <row r="907" s="12" customFormat="1" ht="13.2" x14ac:dyDescent="0.25"/>
    <row r="908" s="12" customFormat="1" ht="13.2" x14ac:dyDescent="0.25"/>
    <row r="909" s="12" customFormat="1" ht="13.2" x14ac:dyDescent="0.25"/>
    <row r="910" s="12" customFormat="1" ht="13.2" x14ac:dyDescent="0.25"/>
    <row r="911" s="12" customFormat="1" ht="13.2" x14ac:dyDescent="0.25"/>
    <row r="912" s="12" customFormat="1" ht="13.2" x14ac:dyDescent="0.25"/>
    <row r="913" s="12" customFormat="1" ht="13.2" x14ac:dyDescent="0.25"/>
    <row r="914" s="12" customFormat="1" ht="13.2" x14ac:dyDescent="0.25"/>
    <row r="915" s="12" customFormat="1" ht="13.2" x14ac:dyDescent="0.25"/>
    <row r="916" s="12" customFormat="1" ht="13.2" x14ac:dyDescent="0.25"/>
    <row r="917" s="12" customFormat="1" ht="13.2" x14ac:dyDescent="0.25"/>
    <row r="918" s="12" customFormat="1" ht="13.2" x14ac:dyDescent="0.25"/>
    <row r="919" s="12" customFormat="1" ht="13.2" x14ac:dyDescent="0.25"/>
    <row r="920" s="12" customFormat="1" ht="13.2" x14ac:dyDescent="0.25"/>
    <row r="921" s="12" customFormat="1" ht="13.2" x14ac:dyDescent="0.25"/>
    <row r="922" s="12" customFormat="1" ht="13.2" x14ac:dyDescent="0.25"/>
    <row r="923" s="12" customFormat="1" ht="13.2" x14ac:dyDescent="0.25"/>
    <row r="924" s="12" customFormat="1" ht="13.2" x14ac:dyDescent="0.25"/>
    <row r="925" s="12" customFormat="1" ht="13.2" x14ac:dyDescent="0.25"/>
    <row r="926" s="12" customFormat="1" ht="13.2" x14ac:dyDescent="0.25"/>
    <row r="927" s="12" customFormat="1" ht="13.2" x14ac:dyDescent="0.25"/>
    <row r="928" s="12" customFormat="1" ht="13.2" x14ac:dyDescent="0.25"/>
    <row r="929" s="12" customFormat="1" ht="13.2" x14ac:dyDescent="0.25"/>
    <row r="930" s="12" customFormat="1" ht="13.2" x14ac:dyDescent="0.25"/>
    <row r="931" s="12" customFormat="1" ht="13.2" x14ac:dyDescent="0.25"/>
    <row r="932" s="12" customFormat="1" ht="13.2" x14ac:dyDescent="0.25"/>
    <row r="933" s="12" customFormat="1" ht="13.2" x14ac:dyDescent="0.25"/>
    <row r="934" s="12" customFormat="1" ht="13.2" x14ac:dyDescent="0.25"/>
    <row r="935" s="12" customFormat="1" ht="13.2" x14ac:dyDescent="0.25"/>
    <row r="936" s="12" customFormat="1" ht="13.2" x14ac:dyDescent="0.25"/>
    <row r="937" s="12" customFormat="1" ht="13.2" x14ac:dyDescent="0.25"/>
    <row r="938" s="12" customFormat="1" ht="13.2" x14ac:dyDescent="0.25"/>
    <row r="939" s="12" customFormat="1" ht="13.2" x14ac:dyDescent="0.25"/>
    <row r="940" s="12" customFormat="1" ht="13.2" x14ac:dyDescent="0.25"/>
    <row r="941" s="12" customFormat="1" ht="13.2" x14ac:dyDescent="0.25"/>
    <row r="942" s="12" customFormat="1" ht="13.2" x14ac:dyDescent="0.25"/>
    <row r="943" s="12" customFormat="1" ht="13.2" x14ac:dyDescent="0.25"/>
    <row r="944" s="12" customFormat="1" ht="13.2" x14ac:dyDescent="0.25"/>
    <row r="945" s="12" customFormat="1" ht="13.2" x14ac:dyDescent="0.25"/>
    <row r="946" s="12" customFormat="1" ht="13.2" x14ac:dyDescent="0.25"/>
    <row r="947" s="12" customFormat="1" ht="13.2" x14ac:dyDescent="0.25"/>
    <row r="948" s="12" customFormat="1" ht="13.2" x14ac:dyDescent="0.25"/>
    <row r="949" s="12" customFormat="1" ht="13.2" x14ac:dyDescent="0.25"/>
    <row r="950" s="12" customFormat="1" ht="13.2" x14ac:dyDescent="0.25"/>
    <row r="951" s="12" customFormat="1" ht="13.2" x14ac:dyDescent="0.25"/>
    <row r="952" s="12" customFormat="1" ht="13.2" x14ac:dyDescent="0.25"/>
    <row r="953" s="12" customFormat="1" ht="13.2" x14ac:dyDescent="0.25"/>
    <row r="954" s="12" customFormat="1" ht="13.2" x14ac:dyDescent="0.25"/>
    <row r="955" s="12" customFormat="1" ht="13.2" x14ac:dyDescent="0.25"/>
    <row r="956" s="12" customFormat="1" ht="13.2" x14ac:dyDescent="0.25"/>
    <row r="957" s="12" customFormat="1" ht="13.2" x14ac:dyDescent="0.25"/>
    <row r="958" s="12" customFormat="1" ht="13.2" x14ac:dyDescent="0.25"/>
    <row r="959" s="12" customFormat="1" ht="13.2" x14ac:dyDescent="0.25"/>
    <row r="960" s="12" customFormat="1" ht="13.2" x14ac:dyDescent="0.25"/>
    <row r="961" s="12" customFormat="1" ht="13.2" x14ac:dyDescent="0.25"/>
    <row r="962" s="12" customFormat="1" ht="13.2" x14ac:dyDescent="0.25"/>
    <row r="963" s="12" customFormat="1" ht="13.2" x14ac:dyDescent="0.25"/>
    <row r="964" s="12" customFormat="1" ht="13.2" x14ac:dyDescent="0.25"/>
    <row r="965" s="12" customFormat="1" ht="13.2" x14ac:dyDescent="0.25"/>
    <row r="966" s="12" customFormat="1" ht="13.2" x14ac:dyDescent="0.25"/>
    <row r="967" s="12" customFormat="1" ht="13.2" x14ac:dyDescent="0.25"/>
    <row r="968" s="12" customFormat="1" ht="13.2" x14ac:dyDescent="0.25"/>
    <row r="969" s="12" customFormat="1" ht="13.2" x14ac:dyDescent="0.25"/>
    <row r="970" s="12" customFormat="1" ht="13.2" x14ac:dyDescent="0.25"/>
    <row r="971" s="12" customFormat="1" ht="13.2" x14ac:dyDescent="0.25"/>
    <row r="972" s="12" customFormat="1" ht="13.2" x14ac:dyDescent="0.25"/>
    <row r="973" s="12" customFormat="1" ht="13.2" x14ac:dyDescent="0.25"/>
    <row r="974" s="12" customFormat="1" ht="13.2" x14ac:dyDescent="0.25"/>
    <row r="975" s="12" customFormat="1" ht="13.2" x14ac:dyDescent="0.25"/>
    <row r="976" s="12" customFormat="1" ht="13.2" x14ac:dyDescent="0.25"/>
    <row r="977" s="12" customFormat="1" ht="13.2" x14ac:dyDescent="0.25"/>
    <row r="978" s="12" customFormat="1" ht="13.2" x14ac:dyDescent="0.25"/>
    <row r="979" s="12" customFormat="1" ht="13.2" x14ac:dyDescent="0.25"/>
    <row r="980" s="12" customFormat="1" ht="13.2" x14ac:dyDescent="0.25"/>
    <row r="981" s="12" customFormat="1" ht="13.2" x14ac:dyDescent="0.25"/>
    <row r="982" s="12" customFormat="1" ht="13.2" x14ac:dyDescent="0.25"/>
    <row r="983" s="12" customFormat="1" ht="13.2" x14ac:dyDescent="0.25"/>
    <row r="984" s="12" customFormat="1" ht="13.2" x14ac:dyDescent="0.25"/>
    <row r="985" s="12" customFormat="1" ht="13.2" x14ac:dyDescent="0.25"/>
    <row r="986" s="12" customFormat="1" ht="13.2" x14ac:dyDescent="0.25"/>
    <row r="987" s="12" customFormat="1" ht="13.2" x14ac:dyDescent="0.25"/>
    <row r="988" s="12" customFormat="1" ht="13.2" x14ac:dyDescent="0.25"/>
    <row r="989" s="12" customFormat="1" ht="13.2" x14ac:dyDescent="0.25"/>
    <row r="990" s="12" customFormat="1" ht="13.2" x14ac:dyDescent="0.25"/>
    <row r="991" s="12" customFormat="1" ht="13.2" x14ac:dyDescent="0.25"/>
    <row r="992" s="12" customFormat="1" ht="13.2" x14ac:dyDescent="0.25"/>
    <row r="993" s="12" customFormat="1" ht="13.2" x14ac:dyDescent="0.25"/>
    <row r="994" s="12" customFormat="1" ht="13.2" x14ac:dyDescent="0.25"/>
    <row r="995" s="12" customFormat="1" ht="13.2" x14ac:dyDescent="0.25"/>
    <row r="996" s="12" customFormat="1" ht="13.2" x14ac:dyDescent="0.25"/>
    <row r="997" s="12" customFormat="1" ht="13.2" x14ac:dyDescent="0.25"/>
    <row r="998" s="12" customFormat="1" ht="13.2" x14ac:dyDescent="0.25"/>
    <row r="999" s="12" customFormat="1" ht="13.2" x14ac:dyDescent="0.25"/>
    <row r="1000" s="12" customFormat="1" ht="13.2" x14ac:dyDescent="0.25"/>
    <row r="1001" s="12" customFormat="1" ht="13.2" x14ac:dyDescent="0.25"/>
    <row r="1002" s="12" customFormat="1" ht="13.2" x14ac:dyDescent="0.25"/>
    <row r="1003" s="12" customFormat="1" ht="13.2" x14ac:dyDescent="0.25"/>
    <row r="1004" s="12" customFormat="1" ht="13.2" x14ac:dyDescent="0.25"/>
    <row r="1005" s="12" customFormat="1" ht="13.2" x14ac:dyDescent="0.25"/>
    <row r="1006" s="12" customFormat="1" ht="13.2" x14ac:dyDescent="0.25"/>
    <row r="1007" s="12" customFormat="1" ht="13.2" x14ac:dyDescent="0.25"/>
    <row r="1008" s="12" customFormat="1" ht="13.2" x14ac:dyDescent="0.25"/>
    <row r="1009" s="12" customFormat="1" ht="13.2" x14ac:dyDescent="0.25"/>
    <row r="1010" s="12" customFormat="1" ht="13.2" x14ac:dyDescent="0.25"/>
    <row r="1011" s="12" customFormat="1" ht="13.2" x14ac:dyDescent="0.25"/>
    <row r="1012" s="12" customFormat="1" ht="13.2" x14ac:dyDescent="0.25"/>
    <row r="1013" s="12" customFormat="1" ht="13.2" x14ac:dyDescent="0.25"/>
    <row r="1014" s="12" customFormat="1" ht="13.2" x14ac:dyDescent="0.25"/>
    <row r="1015" s="12" customFormat="1" ht="13.2" x14ac:dyDescent="0.25"/>
    <row r="1016" s="12" customFormat="1" ht="13.2" x14ac:dyDescent="0.25"/>
    <row r="1017" s="12" customFormat="1" ht="13.2" x14ac:dyDescent="0.25"/>
    <row r="1018" s="12" customFormat="1" ht="13.2" x14ac:dyDescent="0.25"/>
    <row r="1019" s="12" customFormat="1" ht="13.2" x14ac:dyDescent="0.25"/>
    <row r="1020" s="12" customFormat="1" ht="13.2" x14ac:dyDescent="0.25"/>
    <row r="1021" s="12" customFormat="1" ht="13.2" x14ac:dyDescent="0.25"/>
    <row r="1022" s="12" customFormat="1" ht="13.2" x14ac:dyDescent="0.25"/>
    <row r="1023" s="12" customFormat="1" ht="13.2" x14ac:dyDescent="0.25"/>
    <row r="1024" s="12" customFormat="1" ht="13.2" x14ac:dyDescent="0.25"/>
  </sheetData>
  <mergeCells count="19">
    <mergeCell ref="B46:G46"/>
    <mergeCell ref="B8:G8"/>
    <mergeCell ref="B9:G9"/>
    <mergeCell ref="B10:G10"/>
    <mergeCell ref="B11:G11"/>
    <mergeCell ref="B12:G12"/>
    <mergeCell ref="A14:J19"/>
    <mergeCell ref="B41:G41"/>
    <mergeCell ref="B42:G42"/>
    <mergeCell ref="B43:G43"/>
    <mergeCell ref="B44:G44"/>
    <mergeCell ref="B45:G45"/>
    <mergeCell ref="C2:J2"/>
    <mergeCell ref="B3:B6"/>
    <mergeCell ref="C3:F4"/>
    <mergeCell ref="I4:J4"/>
    <mergeCell ref="M4:P4"/>
    <mergeCell ref="C5:F5"/>
    <mergeCell ref="C6:F6"/>
  </mergeCells>
  <hyperlinks>
    <hyperlink ref="I5" r:id="rId1"/>
    <hyperlink ref="M4" r:id="rId2" display="Documentation explicative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1"/>
  <sheetViews>
    <sheetView workbookViewId="0">
      <selection activeCell="C32" sqref="C32"/>
    </sheetView>
  </sheetViews>
  <sheetFormatPr baseColWidth="10" defaultColWidth="11.44140625" defaultRowHeight="14.4" x14ac:dyDescent="0.3"/>
  <cols>
    <col min="1" max="1" width="1.88671875" style="1" customWidth="1" collapsed="1"/>
    <col min="2" max="2" width="11.44140625" style="1" customWidth="1" collapsed="1"/>
    <col min="3" max="9" width="11.44140625" style="1" collapsed="1"/>
    <col min="10" max="10" width="2.88671875" style="1" customWidth="1" collapsed="1"/>
    <col min="11" max="13" width="11.44140625" style="1" customWidth="1" collapsed="1"/>
    <col min="14" max="18" width="11.44140625" style="1" collapsed="1"/>
    <col min="19" max="19" width="21.109375" style="1" customWidth="1" collapsed="1"/>
    <col min="20" max="20" width="15.109375" style="1" customWidth="1" collapsed="1"/>
    <col min="21" max="21" width="15.33203125" style="1" bestFit="1" customWidth="1" collapsed="1"/>
    <col min="22" max="24" width="11.44140625" style="1" collapsed="1"/>
    <col min="25" max="25" width="27" style="1" customWidth="1" collapsed="1"/>
    <col min="26" max="16384" width="11.44140625" style="1" collapsed="1"/>
  </cols>
  <sheetData>
    <row r="1" spans="2:22" ht="16.5" customHeight="1" x14ac:dyDescent="0.3">
      <c r="B1" s="68" t="s">
        <v>22</v>
      </c>
      <c r="C1" s="69"/>
      <c r="D1" s="69"/>
      <c r="E1" s="69"/>
      <c r="F1" s="69"/>
      <c r="G1" s="69"/>
      <c r="H1" s="69"/>
      <c r="I1" s="70"/>
      <c r="J1" s="16"/>
      <c r="K1" s="68" t="s">
        <v>23</v>
      </c>
      <c r="L1" s="69"/>
      <c r="M1" s="69"/>
      <c r="N1" s="69"/>
      <c r="O1" s="69"/>
      <c r="P1" s="69"/>
      <c r="Q1" s="69"/>
      <c r="R1" s="70"/>
    </row>
    <row r="2" spans="2:22" ht="31.5" customHeight="1" x14ac:dyDescent="0.3">
      <c r="B2" s="71" t="s">
        <v>24</v>
      </c>
      <c r="C2" s="72"/>
      <c r="D2" s="72"/>
      <c r="E2" s="72"/>
      <c r="F2" s="72"/>
      <c r="G2" s="72"/>
      <c r="H2" s="72"/>
      <c r="I2" s="73"/>
      <c r="J2" s="16"/>
      <c r="K2" s="71" t="s">
        <v>25</v>
      </c>
      <c r="L2" s="72"/>
      <c r="M2" s="72"/>
      <c r="N2" s="72"/>
      <c r="O2" s="72"/>
      <c r="P2" s="72"/>
      <c r="Q2" s="72"/>
      <c r="R2" s="73"/>
    </row>
    <row r="3" spans="2:22" x14ac:dyDescent="0.3">
      <c r="B3" s="17"/>
      <c r="C3" s="16"/>
      <c r="D3" s="16"/>
      <c r="E3" s="16"/>
      <c r="F3" s="16"/>
      <c r="G3" s="16"/>
      <c r="H3" s="16"/>
      <c r="I3" s="18"/>
      <c r="J3" s="16"/>
      <c r="K3" s="17"/>
      <c r="L3" s="16"/>
      <c r="M3" s="16"/>
      <c r="N3" s="16"/>
      <c r="O3" s="16"/>
      <c r="P3" s="16"/>
      <c r="Q3" s="16"/>
      <c r="R3" s="18"/>
    </row>
    <row r="4" spans="2:22" ht="18.75" customHeight="1" x14ac:dyDescent="0.3">
      <c r="B4" s="66" t="s">
        <v>26</v>
      </c>
      <c r="C4" s="67"/>
      <c r="D4" s="67"/>
      <c r="E4" s="19">
        <f>'[1]IND 1.1.1'!G385</f>
        <v>901</v>
      </c>
      <c r="F4" s="74" t="str">
        <f>IF(AND(E4&gt;=10,E7&gt;=10),"Indicateur 1 calculable","Indicateur 1 non calculable")</f>
        <v>Indicateur 1 calculable</v>
      </c>
      <c r="G4" s="74"/>
      <c r="H4" s="74"/>
      <c r="I4" s="75"/>
      <c r="J4" s="16"/>
      <c r="K4" s="66" t="s">
        <v>27</v>
      </c>
      <c r="L4" s="67"/>
      <c r="M4" s="67"/>
      <c r="N4" s="19">
        <f>'[1]IND 1.2.1'!R94+'[1]IND 1.2.1'!T94</f>
        <v>103</v>
      </c>
      <c r="O4" s="74" t="str">
        <f>IF(AND(N4&gt;=10,N6&gt;=10),"Indicateur 2 calculable","Indicateur 2 non calculable")</f>
        <v>Indicateur 2 calculable</v>
      </c>
      <c r="P4" s="74"/>
      <c r="Q4" s="74"/>
      <c r="R4" s="75"/>
    </row>
    <row r="5" spans="2:22" x14ac:dyDescent="0.3">
      <c r="B5" s="20" t="s">
        <v>28</v>
      </c>
      <c r="C5" s="21"/>
      <c r="D5" s="21"/>
      <c r="E5" s="19"/>
      <c r="F5" s="74"/>
      <c r="G5" s="74"/>
      <c r="H5" s="74"/>
      <c r="I5" s="75"/>
      <c r="J5" s="16"/>
      <c r="K5" s="20" t="s">
        <v>29</v>
      </c>
      <c r="L5" s="16"/>
      <c r="M5" s="16"/>
      <c r="N5" s="22"/>
      <c r="O5" s="74"/>
      <c r="P5" s="74"/>
      <c r="Q5" s="74"/>
      <c r="R5" s="75"/>
    </row>
    <row r="6" spans="2:22" x14ac:dyDescent="0.3">
      <c r="B6" s="17"/>
      <c r="C6" s="16"/>
      <c r="D6" s="16"/>
      <c r="E6" s="22"/>
      <c r="F6" s="74"/>
      <c r="G6" s="74"/>
      <c r="H6" s="74"/>
      <c r="I6" s="75"/>
      <c r="J6" s="16"/>
      <c r="K6" s="66" t="s">
        <v>30</v>
      </c>
      <c r="L6" s="67"/>
      <c r="M6" s="67"/>
      <c r="N6" s="23">
        <f>'[1]IND 1.2.1'!S94+'[1]IND 1.2.1'!U94</f>
        <v>63</v>
      </c>
      <c r="O6" s="74"/>
      <c r="P6" s="74"/>
      <c r="Q6" s="74"/>
      <c r="R6" s="75"/>
    </row>
    <row r="7" spans="2:22" x14ac:dyDescent="0.3">
      <c r="B7" s="66" t="s">
        <v>31</v>
      </c>
      <c r="C7" s="67"/>
      <c r="D7" s="67"/>
      <c r="E7" s="19">
        <f>'[1]IND 1.1.1'!H385</f>
        <v>654</v>
      </c>
      <c r="F7" s="74"/>
      <c r="G7" s="74"/>
      <c r="H7" s="74"/>
      <c r="I7" s="75"/>
      <c r="J7" s="16"/>
      <c r="K7" s="20" t="s">
        <v>32</v>
      </c>
      <c r="L7" s="16"/>
      <c r="M7" s="16"/>
      <c r="N7" s="16"/>
      <c r="O7" s="16"/>
      <c r="P7" s="16"/>
      <c r="Q7" s="76" t="s">
        <v>33</v>
      </c>
      <c r="R7" s="77"/>
      <c r="S7" s="57" t="s">
        <v>3</v>
      </c>
      <c r="T7" s="57"/>
      <c r="U7" s="57"/>
      <c r="V7" s="57"/>
    </row>
    <row r="8" spans="2:22" x14ac:dyDescent="0.3">
      <c r="B8" s="20" t="s">
        <v>34</v>
      </c>
      <c r="C8" s="16"/>
      <c r="D8" s="16"/>
      <c r="E8" s="16"/>
      <c r="F8" s="16"/>
      <c r="G8" s="16"/>
      <c r="H8" s="76" t="s">
        <v>33</v>
      </c>
      <c r="I8" s="77"/>
      <c r="J8" s="16"/>
      <c r="K8" s="17"/>
      <c r="L8" s="16"/>
      <c r="M8" s="16"/>
      <c r="N8" s="16"/>
      <c r="O8" s="16"/>
      <c r="P8" s="16"/>
      <c r="Q8" s="16"/>
      <c r="R8" s="18"/>
    </row>
    <row r="9" spans="2:22" x14ac:dyDescent="0.3">
      <c r="B9" s="17"/>
      <c r="C9" s="16"/>
      <c r="D9" s="16"/>
      <c r="E9" s="16"/>
      <c r="F9" s="16"/>
      <c r="G9" s="16"/>
      <c r="H9" s="16"/>
      <c r="I9" s="18"/>
      <c r="J9" s="16"/>
      <c r="K9" s="17"/>
      <c r="L9" s="16"/>
      <c r="M9" s="16"/>
      <c r="N9" s="16"/>
      <c r="O9" s="16"/>
      <c r="P9" s="16"/>
      <c r="Q9" s="16"/>
      <c r="R9" s="18"/>
    </row>
    <row r="10" spans="2:22" hidden="1" x14ac:dyDescent="0.3">
      <c r="B10" s="66"/>
      <c r="C10" s="67"/>
      <c r="D10" s="67"/>
      <c r="E10" s="24"/>
      <c r="F10" s="16"/>
      <c r="G10" s="16"/>
      <c r="H10" s="16"/>
      <c r="I10" s="18"/>
      <c r="J10" s="16"/>
      <c r="K10" s="66"/>
      <c r="L10" s="67"/>
      <c r="M10" s="67"/>
      <c r="N10" s="24"/>
      <c r="O10" s="16"/>
      <c r="P10" s="16"/>
      <c r="Q10" s="16"/>
      <c r="R10" s="18"/>
    </row>
    <row r="11" spans="2:22" hidden="1" x14ac:dyDescent="0.3">
      <c r="B11" s="20"/>
      <c r="C11" s="21"/>
      <c r="D11" s="21"/>
      <c r="E11" s="24"/>
      <c r="F11" s="16"/>
      <c r="G11" s="16"/>
      <c r="H11" s="16"/>
      <c r="I11" s="18"/>
      <c r="J11" s="16"/>
      <c r="K11" s="20"/>
      <c r="L11" s="16"/>
      <c r="M11" s="16"/>
      <c r="N11" s="16"/>
      <c r="O11" s="16"/>
      <c r="P11" s="16"/>
      <c r="Q11" s="16"/>
      <c r="R11" s="18"/>
    </row>
    <row r="12" spans="2:22" hidden="1" x14ac:dyDescent="0.3">
      <c r="B12" s="17"/>
      <c r="C12" s="16"/>
      <c r="D12" s="16"/>
      <c r="E12" s="22"/>
      <c r="F12" s="16"/>
      <c r="G12" s="16"/>
      <c r="H12" s="16"/>
      <c r="I12" s="18"/>
      <c r="J12" s="16"/>
      <c r="K12" s="17"/>
      <c r="L12" s="16"/>
      <c r="M12" s="16"/>
      <c r="N12" s="16"/>
      <c r="O12" s="16"/>
      <c r="P12" s="16"/>
      <c r="Q12" s="16"/>
      <c r="R12" s="18"/>
    </row>
    <row r="13" spans="2:22" hidden="1" x14ac:dyDescent="0.3">
      <c r="B13" s="66"/>
      <c r="C13" s="67"/>
      <c r="D13" s="67"/>
      <c r="E13" s="24"/>
      <c r="F13" s="16"/>
      <c r="G13" s="16"/>
      <c r="H13" s="16"/>
      <c r="I13" s="18"/>
      <c r="J13" s="16"/>
      <c r="K13" s="66"/>
      <c r="L13" s="67"/>
      <c r="M13" s="67"/>
      <c r="N13" s="24"/>
      <c r="O13" s="16"/>
      <c r="P13" s="16"/>
      <c r="Q13" s="16"/>
      <c r="R13" s="18"/>
    </row>
    <row r="14" spans="2:22" hidden="1" x14ac:dyDescent="0.3">
      <c r="B14" s="20"/>
      <c r="C14" s="21"/>
      <c r="D14" s="21"/>
      <c r="E14" s="24"/>
      <c r="F14" s="16"/>
      <c r="G14" s="16"/>
      <c r="H14" s="16"/>
      <c r="I14" s="18"/>
      <c r="J14" s="16"/>
      <c r="K14" s="20"/>
      <c r="L14" s="16"/>
      <c r="M14" s="16"/>
      <c r="N14" s="16"/>
      <c r="O14" s="16"/>
      <c r="P14" s="16"/>
      <c r="Q14" s="16"/>
      <c r="R14" s="18"/>
    </row>
    <row r="15" spans="2:22" x14ac:dyDescent="0.3">
      <c r="B15" s="17"/>
      <c r="C15" s="16"/>
      <c r="D15" s="16"/>
      <c r="E15" s="16"/>
      <c r="F15" s="16"/>
      <c r="G15" s="16"/>
      <c r="H15" s="16"/>
      <c r="I15" s="18"/>
      <c r="J15" s="16"/>
      <c r="K15" s="17"/>
      <c r="L15" s="16"/>
      <c r="M15" s="16"/>
      <c r="N15" s="16"/>
      <c r="O15" s="16"/>
      <c r="P15" s="16"/>
      <c r="Q15" s="16"/>
      <c r="R15" s="18"/>
    </row>
    <row r="16" spans="2:22" x14ac:dyDescent="0.3">
      <c r="B16" s="25" t="s">
        <v>35</v>
      </c>
      <c r="C16" s="26">
        <f>IF(SUM([1]res_ind1!B14:C42)=0,"",[1]res_ind1!B8)</f>
        <v>1.4061694784425271E-2</v>
      </c>
      <c r="D16" s="80" t="str">
        <f>IF(C16="","","d'écart en valeur absolue ")</f>
        <v xml:space="preserve">d'écart en valeur absolue </v>
      </c>
      <c r="E16" s="80"/>
      <c r="F16" s="16"/>
      <c r="G16" s="16"/>
      <c r="H16" s="16"/>
      <c r="I16" s="18"/>
      <c r="J16" s="16"/>
      <c r="K16" s="25" t="s">
        <v>36</v>
      </c>
      <c r="L16" s="26">
        <f>IF(SUM([1]res_ind2!B14:C42)=0,"",[1]res_ind2!B8)</f>
        <v>4.7362805689526832E-2</v>
      </c>
      <c r="M16" s="27" t="str">
        <f>IF(L16="","","d'écart en valeur absolue ")</f>
        <v xml:space="preserve">d'écart en valeur absolue </v>
      </c>
      <c r="N16" s="16"/>
      <c r="O16" s="16"/>
      <c r="P16" s="16"/>
      <c r="Q16" s="16"/>
      <c r="R16" s="18"/>
    </row>
    <row r="17" spans="2:22" ht="15" thickBot="1" x14ac:dyDescent="0.35">
      <c r="B17" s="28"/>
      <c r="C17" s="29"/>
      <c r="D17" s="29"/>
      <c r="E17" s="29"/>
      <c r="F17" s="29"/>
      <c r="G17" s="29"/>
      <c r="H17" s="29"/>
      <c r="I17" s="30"/>
      <c r="J17" s="16"/>
      <c r="K17" s="28"/>
      <c r="L17" s="29"/>
      <c r="M17" s="29"/>
      <c r="N17" s="29"/>
      <c r="O17" s="29"/>
      <c r="P17" s="29"/>
      <c r="Q17" s="29"/>
      <c r="R17" s="30"/>
    </row>
    <row r="18" spans="2:22" ht="15" thickBot="1" x14ac:dyDescent="0.35"/>
    <row r="19" spans="2:22" ht="16.5" customHeight="1" x14ac:dyDescent="0.3">
      <c r="B19" s="81" t="s">
        <v>37</v>
      </c>
      <c r="C19" s="82"/>
      <c r="D19" s="82"/>
      <c r="E19" s="82"/>
      <c r="F19" s="82"/>
      <c r="G19" s="82"/>
      <c r="H19" s="82"/>
      <c r="I19" s="83"/>
      <c r="K19" s="81" t="s">
        <v>38</v>
      </c>
      <c r="L19" s="82"/>
      <c r="M19" s="82"/>
      <c r="N19" s="82"/>
      <c r="O19" s="82"/>
      <c r="P19" s="82"/>
      <c r="Q19" s="82"/>
      <c r="R19" s="83"/>
    </row>
    <row r="20" spans="2:22" ht="31.5" customHeight="1" x14ac:dyDescent="0.3">
      <c r="B20" s="71" t="s">
        <v>39</v>
      </c>
      <c r="C20" s="72"/>
      <c r="D20" s="72"/>
      <c r="E20" s="72"/>
      <c r="F20" s="72"/>
      <c r="G20" s="72"/>
      <c r="H20" s="72"/>
      <c r="I20" s="73"/>
      <c r="K20" s="71" t="s">
        <v>40</v>
      </c>
      <c r="L20" s="72"/>
      <c r="M20" s="72"/>
      <c r="N20" s="72"/>
      <c r="O20" s="72"/>
      <c r="P20" s="72"/>
      <c r="Q20" s="72"/>
      <c r="R20" s="73"/>
    </row>
    <row r="21" spans="2:22" x14ac:dyDescent="0.3">
      <c r="B21" s="31"/>
      <c r="I21" s="32"/>
      <c r="K21" s="31"/>
      <c r="R21" s="32"/>
    </row>
    <row r="22" spans="2:22" x14ac:dyDescent="0.3">
      <c r="B22" s="78" t="s">
        <v>41</v>
      </c>
      <c r="C22" s="79"/>
      <c r="D22" s="79"/>
      <c r="E22" s="33">
        <f>'[1]IND 1.9.5 - 1.9.6.1'!B25+'[1]IND 1.9.5 - 1.9.6.1'!B26</f>
        <v>75</v>
      </c>
      <c r="F22" s="74" t="str">
        <f>IF(AND(E22&gt;=10,E24&gt;=10,'[1]res_ind3&amp;4'!D7&lt;&gt;""),"Indicateur 3 calculable","Indicateur 3 non calculable")</f>
        <v>Indicateur 3 calculable</v>
      </c>
      <c r="G22" s="74"/>
      <c r="H22" s="74"/>
      <c r="I22" s="75"/>
      <c r="K22" s="78" t="s">
        <v>42</v>
      </c>
      <c r="L22" s="79"/>
      <c r="M22" s="79"/>
      <c r="N22" s="33">
        <f>'[1]IND 3.4.0.1'!D9</f>
        <v>8</v>
      </c>
      <c r="O22" s="74" t="str">
        <f>IF(N22+N24&lt;&gt;10,"Indicateur 4 non saisi ou incomplet","Indicateur4 calculable")</f>
        <v>Indicateur4 calculable</v>
      </c>
      <c r="P22" s="74"/>
      <c r="Q22" s="74"/>
      <c r="R22" s="75"/>
    </row>
    <row r="23" spans="2:22" x14ac:dyDescent="0.3">
      <c r="B23" s="20" t="s">
        <v>43</v>
      </c>
      <c r="E23" s="5"/>
      <c r="F23" s="74"/>
      <c r="G23" s="74"/>
      <c r="H23" s="74"/>
      <c r="I23" s="75"/>
      <c r="K23" s="31"/>
      <c r="N23" s="5"/>
      <c r="O23" s="74"/>
      <c r="P23" s="74"/>
      <c r="Q23" s="74"/>
      <c r="R23" s="75"/>
    </row>
    <row r="24" spans="2:22" x14ac:dyDescent="0.3">
      <c r="B24" s="78" t="s">
        <v>44</v>
      </c>
      <c r="C24" s="79"/>
      <c r="D24" s="79"/>
      <c r="E24" s="34">
        <f>'[1]IND 1.9.5 - 1.9.6.1'!C25+'[1]IND 1.9.5 - 1.9.6.1'!C26</f>
        <v>49</v>
      </c>
      <c r="F24" s="74"/>
      <c r="G24" s="74"/>
      <c r="H24" s="74"/>
      <c r="I24" s="75"/>
      <c r="K24" s="78" t="s">
        <v>45</v>
      </c>
      <c r="L24" s="79"/>
      <c r="M24" s="79"/>
      <c r="N24" s="34">
        <f>'[1]IND 3.4.0.1'!E9</f>
        <v>2</v>
      </c>
      <c r="O24" s="74"/>
      <c r="P24" s="74"/>
      <c r="Q24" s="74"/>
      <c r="R24" s="75"/>
    </row>
    <row r="25" spans="2:22" x14ac:dyDescent="0.3">
      <c r="B25" s="20" t="s">
        <v>46</v>
      </c>
      <c r="E25" s="5"/>
      <c r="H25" s="76" t="s">
        <v>33</v>
      </c>
      <c r="I25" s="77"/>
      <c r="K25" s="31"/>
      <c r="N25" s="5"/>
      <c r="Q25" s="76" t="s">
        <v>33</v>
      </c>
      <c r="R25" s="77"/>
    </row>
    <row r="26" spans="2:22" hidden="1" x14ac:dyDescent="0.3">
      <c r="B26" s="35"/>
      <c r="I26" s="32"/>
      <c r="K26" s="78"/>
      <c r="L26" s="79"/>
      <c r="M26" s="79"/>
      <c r="N26" s="36"/>
      <c r="R26" s="32"/>
    </row>
    <row r="27" spans="2:22" ht="12.75" hidden="1" customHeight="1" x14ac:dyDescent="0.3">
      <c r="B27" s="31"/>
      <c r="I27" s="32"/>
      <c r="K27" s="31"/>
      <c r="R27" s="32"/>
    </row>
    <row r="28" spans="2:22" ht="12.75" hidden="1" customHeight="1" x14ac:dyDescent="0.3">
      <c r="B28" s="31"/>
      <c r="I28" s="32"/>
      <c r="K28" s="31"/>
      <c r="R28" s="32"/>
    </row>
    <row r="29" spans="2:22" ht="12.75" hidden="1" customHeight="1" x14ac:dyDescent="0.3">
      <c r="B29" s="31"/>
      <c r="I29" s="32"/>
      <c r="K29" s="37"/>
      <c r="L29" s="38"/>
      <c r="R29" s="32"/>
    </row>
    <row r="30" spans="2:22" hidden="1" x14ac:dyDescent="0.3">
      <c r="B30" s="31"/>
      <c r="I30" s="32"/>
      <c r="K30" s="31"/>
      <c r="R30" s="32"/>
    </row>
    <row r="31" spans="2:22" x14ac:dyDescent="0.3">
      <c r="B31" s="31"/>
      <c r="I31" s="32"/>
      <c r="K31" s="31"/>
      <c r="R31" s="32"/>
      <c r="T31" s="39" t="str">
        <f>IF(AND(U32=1,U33=1,U34=1),"Scénario normal",IF(AND(U32=1,U33=0,U34=0),"Scénario 1",IF(AND(U32=0,U33=1,U34=0),"Scénario 2",IF(AND(U32=1,U33=1,U34=0),"Scénario 3",IF(AND(U32=1,U33=0,U34=1),"Scénario 4","Index non calculable")))))</f>
        <v>Scénario normal</v>
      </c>
      <c r="U31" s="40" t="s">
        <v>47</v>
      </c>
      <c r="V31" s="41"/>
    </row>
    <row r="32" spans="2:22" x14ac:dyDescent="0.3">
      <c r="B32" s="25" t="s">
        <v>48</v>
      </c>
      <c r="C32" s="42">
        <f>'[1]res_ind3&amp;4'!D7</f>
        <v>0</v>
      </c>
      <c r="D32" s="43"/>
      <c r="E32" s="1" t="s">
        <v>49</v>
      </c>
      <c r="I32" s="32"/>
      <c r="K32" s="25" t="s">
        <v>50</v>
      </c>
      <c r="L32" s="44">
        <f>'[1]res_ind3&amp;4'!K11</f>
        <v>2</v>
      </c>
      <c r="R32" s="32"/>
      <c r="T32" s="45" t="s">
        <v>51</v>
      </c>
      <c r="U32" s="46">
        <f>IF(AND(E4&gt;=10,E7&gt;=10),1,0)</f>
        <v>1</v>
      </c>
      <c r="V32" s="47"/>
    </row>
    <row r="33" spans="2:22" ht="15" thickBot="1" x14ac:dyDescent="0.35">
      <c r="B33" s="48"/>
      <c r="C33" s="49"/>
      <c r="D33" s="49"/>
      <c r="E33" s="49"/>
      <c r="F33" s="49"/>
      <c r="G33" s="49"/>
      <c r="H33" s="49"/>
      <c r="I33" s="50"/>
      <c r="K33" s="48"/>
      <c r="L33" s="49"/>
      <c r="M33" s="49"/>
      <c r="N33" s="49"/>
      <c r="O33" s="49"/>
      <c r="P33" s="49"/>
      <c r="Q33" s="49"/>
      <c r="R33" s="50"/>
      <c r="T33" s="45" t="s">
        <v>52</v>
      </c>
      <c r="U33" s="46">
        <f>IF(AND(N4&gt;=10,N6&gt;=10),1,0)</f>
        <v>1</v>
      </c>
      <c r="V33" s="47"/>
    </row>
    <row r="34" spans="2:22" x14ac:dyDescent="0.3">
      <c r="T34" s="45" t="s">
        <v>53</v>
      </c>
      <c r="U34" s="46">
        <f>IF(AND(E22&gt;=10,E24&gt;=10,'[1]res_ind3&amp;4'!D7&lt;&gt;""),1,0)</f>
        <v>1</v>
      </c>
      <c r="V34" s="47"/>
    </row>
    <row r="36" spans="2:22" ht="27" customHeight="1" x14ac:dyDescent="0.3"/>
    <row r="64" ht="39.75" customHeight="1" x14ac:dyDescent="0.3"/>
    <row r="71" spans="10:14" ht="12.75" customHeight="1" x14ac:dyDescent="0.3"/>
    <row r="72" spans="10:14" ht="12.75" customHeight="1" x14ac:dyDescent="0.3"/>
    <row r="73" spans="10:14" ht="15" customHeight="1" x14ac:dyDescent="0.3">
      <c r="J73" s="51"/>
      <c r="K73" s="51"/>
      <c r="L73" s="51"/>
      <c r="M73" s="51"/>
      <c r="N73" s="51"/>
    </row>
    <row r="74" spans="10:14" ht="15" customHeight="1" x14ac:dyDescent="0.3">
      <c r="J74" s="51"/>
      <c r="K74" s="51"/>
      <c r="L74" s="51"/>
      <c r="M74" s="51"/>
      <c r="N74" s="51"/>
    </row>
    <row r="75" spans="10:14" x14ac:dyDescent="0.3">
      <c r="J75" s="51"/>
      <c r="K75" s="51"/>
      <c r="L75" s="51"/>
      <c r="M75" s="51"/>
      <c r="N75" s="51"/>
    </row>
    <row r="76" spans="10:14" ht="45" customHeight="1" x14ac:dyDescent="0.3">
      <c r="J76" s="51"/>
      <c r="K76" s="51"/>
      <c r="L76" s="51"/>
      <c r="M76" s="51"/>
      <c r="N76" s="51"/>
    </row>
    <row r="77" spans="10:14" x14ac:dyDescent="0.3">
      <c r="J77" s="51"/>
      <c r="K77" s="52"/>
      <c r="L77" s="51"/>
      <c r="M77" s="51"/>
      <c r="N77" s="51"/>
    </row>
    <row r="78" spans="10:14" x14ac:dyDescent="0.3">
      <c r="J78" s="51"/>
      <c r="K78" s="51"/>
      <c r="L78" s="51"/>
      <c r="M78" s="51"/>
      <c r="N78" s="51"/>
    </row>
    <row r="79" spans="10:14" x14ac:dyDescent="0.3">
      <c r="J79" s="51"/>
      <c r="K79" s="51"/>
      <c r="L79" s="51"/>
      <c r="M79" s="51"/>
      <c r="N79" s="51"/>
    </row>
    <row r="80" spans="10:14" x14ac:dyDescent="0.3">
      <c r="J80" s="51"/>
      <c r="K80" s="51"/>
      <c r="L80" s="51"/>
      <c r="M80" s="51"/>
      <c r="N80" s="51"/>
    </row>
    <row r="81" spans="10:14" x14ac:dyDescent="0.3">
      <c r="J81" s="51"/>
      <c r="K81" s="51"/>
      <c r="L81" s="51"/>
      <c r="M81" s="51"/>
      <c r="N81" s="51"/>
    </row>
  </sheetData>
  <mergeCells count="31">
    <mergeCell ref="H25:I25"/>
    <mergeCell ref="Q25:R25"/>
    <mergeCell ref="K26:M26"/>
    <mergeCell ref="D16:E16"/>
    <mergeCell ref="B19:I19"/>
    <mergeCell ref="K19:R19"/>
    <mergeCell ref="B20:I20"/>
    <mergeCell ref="K20:R20"/>
    <mergeCell ref="B22:D22"/>
    <mergeCell ref="F22:I24"/>
    <mergeCell ref="K22:M22"/>
    <mergeCell ref="O22:R24"/>
    <mergeCell ref="B24:D24"/>
    <mergeCell ref="S7:V7"/>
    <mergeCell ref="H8:I8"/>
    <mergeCell ref="B10:D10"/>
    <mergeCell ref="K10:M10"/>
    <mergeCell ref="K24:M24"/>
    <mergeCell ref="B13:D13"/>
    <mergeCell ref="K13:M13"/>
    <mergeCell ref="B1:I1"/>
    <mergeCell ref="K1:R1"/>
    <mergeCell ref="B2:I2"/>
    <mergeCell ref="K2:R2"/>
    <mergeCell ref="B4:D4"/>
    <mergeCell ref="F4:I7"/>
    <mergeCell ref="K4:M4"/>
    <mergeCell ref="O4:R6"/>
    <mergeCell ref="K6:M6"/>
    <mergeCell ref="B7:D7"/>
    <mergeCell ref="Q7:R7"/>
  </mergeCells>
  <hyperlinks>
    <hyperlink ref="S7" r:id="rId1" display="Documentation explicative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28D1534E7EB41BA787EB94B885E9F" ma:contentTypeVersion="10" ma:contentTypeDescription="Crée un document." ma:contentTypeScope="" ma:versionID="03ca275c3ef3807fe206aedb1641f876">
  <xsd:schema xmlns:xsd="http://www.w3.org/2001/XMLSchema" xmlns:xs="http://www.w3.org/2001/XMLSchema" xmlns:p="http://schemas.microsoft.com/office/2006/metadata/properties" xmlns:ns2="71cfb4b6-ce1c-495e-845f-e6e8a0ce7273" targetNamespace="http://schemas.microsoft.com/office/2006/metadata/properties" ma:root="true" ma:fieldsID="230ac37857bbc93344af39fcf0415650" ns2:_="">
    <xsd:import namespace="71cfb4b6-ce1c-495e-845f-e6e8a0ce7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fb4b6-ce1c-495e-845f-e6e8a0ce7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CCC33A-9E2D-4689-AA79-3C1E678E8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7E27E-F1D1-426B-9789-1E62874B4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fb4b6-ce1c-495e-845f-e6e8a0ce7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9FA1C6-81EA-4980-8E05-31D440BC8F5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71cfb4b6-ce1c-495e-845f-e6e8a0ce7273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Index égalité</vt:lpstr>
      <vt:lpstr>Ref calcul</vt:lpstr>
    </vt:vector>
  </TitlesOfParts>
  <Company>CUD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FOUQUART</dc:creator>
  <cp:lastModifiedBy>Mélanie MEUNIER</cp:lastModifiedBy>
  <dcterms:created xsi:type="dcterms:W3CDTF">2024-09-30T10:23:41Z</dcterms:created>
  <dcterms:modified xsi:type="dcterms:W3CDTF">2024-09-30T12:31:34Z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0x010100F6728D1534E7EB41BA787EB94B885E9F</vt:lpwstr>
  </property>
</Properties>
</file>